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RCO\Desktop\"/>
    </mc:Choice>
  </mc:AlternateContent>
  <bookViews>
    <workbookView xWindow="480" yWindow="45" windowWidth="22995" windowHeight="10035" tabRatio="733" xr2:uid="{00000000-000D-0000-FFFF-FFFF00000000}"/>
  </bookViews>
  <sheets>
    <sheet name="INSTRUÇÕES" sheetId="5" r:id="rId1"/>
    <sheet name="2018" sheetId="4" r:id="rId2"/>
  </sheets>
  <definedNames>
    <definedName name="Categoria" localSheetId="1">#REF!</definedName>
    <definedName name="Categoria">#REF!</definedName>
  </definedNames>
  <calcPr calcId="171026"/>
</workbook>
</file>

<file path=xl/calcChain.xml><?xml version="1.0" encoding="utf-8"?>
<calcChain xmlns="http://schemas.openxmlformats.org/spreadsheetml/2006/main">
  <c r="AB5" i="4" l="1"/>
  <c r="Y5" i="4"/>
  <c r="J5" i="4"/>
  <c r="G5" i="4"/>
  <c r="E5" i="4"/>
  <c r="D5" i="4"/>
  <c r="AF5" i="4"/>
  <c r="AD5" i="4"/>
  <c r="AC5" i="4"/>
  <c r="W5" i="4"/>
  <c r="V5" i="4"/>
  <c r="U5" i="4"/>
  <c r="T5" i="4"/>
  <c r="P5" i="4"/>
  <c r="O5" i="4"/>
  <c r="M5" i="4"/>
  <c r="I5" i="4"/>
  <c r="H5" i="4"/>
  <c r="C4" i="4"/>
  <c r="D14" i="4"/>
  <c r="C138" i="4"/>
  <c r="C137" i="4"/>
  <c r="C136" i="4"/>
  <c r="C126" i="4"/>
  <c r="C125" i="4"/>
  <c r="C124" i="4"/>
  <c r="C114" i="4"/>
  <c r="C113" i="4"/>
  <c r="C112" i="4"/>
  <c r="C102" i="4"/>
  <c r="C101" i="4"/>
  <c r="C100" i="4"/>
  <c r="C90" i="4"/>
  <c r="C88" i="4"/>
  <c r="C78" i="4"/>
  <c r="C77" i="4"/>
  <c r="C76" i="4"/>
  <c r="C66" i="4"/>
  <c r="C65" i="4"/>
  <c r="C64" i="4"/>
  <c r="C54" i="4"/>
  <c r="C52" i="4"/>
  <c r="C42" i="4"/>
  <c r="C41" i="4"/>
  <c r="C40" i="4"/>
  <c r="C30" i="4"/>
  <c r="C28" i="4"/>
  <c r="C18" i="4"/>
  <c r="C16" i="4"/>
  <c r="C6" i="4"/>
  <c r="C5" i="4"/>
  <c r="C17" i="4"/>
  <c r="C29" i="4"/>
  <c r="C53" i="4"/>
  <c r="C89" i="4"/>
  <c r="C152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C150" i="4"/>
  <c r="C149" i="4"/>
  <c r="C7" i="4"/>
  <c r="C19" i="4"/>
  <c r="C31" i="4"/>
  <c r="C43" i="4"/>
  <c r="C55" i="4"/>
  <c r="C67" i="4"/>
  <c r="C79" i="4"/>
  <c r="C91" i="4"/>
  <c r="C103" i="4"/>
  <c r="C115" i="4"/>
  <c r="C127" i="4"/>
  <c r="C139" i="4"/>
  <c r="D150" i="4"/>
  <c r="E150" i="4"/>
</calcChain>
</file>

<file path=xl/sharedStrings.xml><?xml version="1.0" encoding="utf-8"?>
<sst xmlns="http://schemas.openxmlformats.org/spreadsheetml/2006/main" count="233" uniqueCount="78">
  <si>
    <t>Seg</t>
  </si>
  <si>
    <t>Ter</t>
  </si>
  <si>
    <t>Qua</t>
  </si>
  <si>
    <t>Qui</t>
  </si>
  <si>
    <t>Sex</t>
  </si>
  <si>
    <t>Sáb</t>
  </si>
  <si>
    <t>Dom</t>
  </si>
  <si>
    <t>Janeiro</t>
  </si>
  <si>
    <t>Entra</t>
  </si>
  <si>
    <t>Sai</t>
  </si>
  <si>
    <t>Poupança</t>
  </si>
  <si>
    <t>Entra-Sai</t>
  </si>
  <si>
    <t>Desc.</t>
  </si>
  <si>
    <t>Total Jan</t>
  </si>
  <si>
    <t>Fevereiro</t>
  </si>
  <si>
    <t>Total Fev</t>
  </si>
  <si>
    <t>Março</t>
  </si>
  <si>
    <t>Total Mar</t>
  </si>
  <si>
    <t>Abril</t>
  </si>
  <si>
    <t>Total Abr</t>
  </si>
  <si>
    <t>Maio</t>
  </si>
  <si>
    <t>meo</t>
  </si>
  <si>
    <t>Total Mai</t>
  </si>
  <si>
    <t>Junho</t>
  </si>
  <si>
    <t>casa</t>
  </si>
  <si>
    <t>água</t>
  </si>
  <si>
    <t>mercado</t>
  </si>
  <si>
    <t>continente</t>
  </si>
  <si>
    <t>mesada</t>
  </si>
  <si>
    <t>edp</t>
  </si>
  <si>
    <t>gasóleo</t>
  </si>
  <si>
    <t>farmácia</t>
  </si>
  <si>
    <t>Total Jun</t>
  </si>
  <si>
    <t>Julho</t>
  </si>
  <si>
    <t>ginásio</t>
  </si>
  <si>
    <t>seg vida</t>
  </si>
  <si>
    <t>Total Jul</t>
  </si>
  <si>
    <t>Agosto</t>
  </si>
  <si>
    <t>Total Ago</t>
  </si>
  <si>
    <t>Setembro</t>
  </si>
  <si>
    <t>Total Set</t>
  </si>
  <si>
    <t>Outubro</t>
  </si>
  <si>
    <t>Total Out</t>
  </si>
  <si>
    <t>Novembro</t>
  </si>
  <si>
    <t>Total Nov</t>
  </si>
  <si>
    <t>Dezembro</t>
  </si>
  <si>
    <t>adse</t>
  </si>
  <si>
    <t>Total Dez</t>
  </si>
  <si>
    <t>Dif. Ano</t>
  </si>
  <si>
    <t>Dif. Mês</t>
  </si>
  <si>
    <t>prenda</t>
  </si>
  <si>
    <t>poupança</t>
  </si>
  <si>
    <t>poupar</t>
  </si>
  <si>
    <t>dentista</t>
  </si>
  <si>
    <t>outros</t>
  </si>
  <si>
    <t>Há várias formas de controlar as nossas finanças e o que pode ser fácil e apropriado para uns, pode não ser para outros</t>
  </si>
  <si>
    <t>Como fazer?</t>
  </si>
  <si>
    <t>Deixei Janeiro preenchido como exemplo.</t>
  </si>
  <si>
    <t>Assim, podem experimentar orçamentar novas despesas, ou até programar poupanças para determinadas alturas do mês</t>
  </si>
  <si>
    <t>2. Colocar todas as receitas e despesas estimadas (orçamentadas) para o ano e verificar qual a flutuação de cashflow ao longo dos meses:</t>
  </si>
  <si>
    <t>2.1 Na linha verde do ENTRA devem colocar as receitas</t>
  </si>
  <si>
    <t>2.3 Na linha azul da POUPANÇA devem colocar as transferências para as contas poupança (podem ser positivos ou negativos, caso estejam a tirar da poupança para a conta à ordem)</t>
  </si>
  <si>
    <t>3. As linhas DESC são para descreverem a despesa ou a receita</t>
  </si>
  <si>
    <t>4. Replicar pelos vários meses do ano</t>
  </si>
  <si>
    <t>Sugestões</t>
  </si>
  <si>
    <r>
      <t xml:space="preserve">1. Ir à célula </t>
    </r>
    <r>
      <rPr>
        <b/>
        <sz val="12"/>
        <color theme="1"/>
        <rFont val="Calibri"/>
        <family val="2"/>
        <scheme val="minor"/>
      </rPr>
      <t>D14</t>
    </r>
    <r>
      <rPr>
        <sz val="12"/>
        <color theme="1"/>
        <rFont val="Calibri"/>
        <family val="2"/>
        <scheme val="minor"/>
      </rPr>
      <t xml:space="preserve"> e substituir o 0 da fórmula pelo vosso saldo a 1 de Janeiro e 2018. Isto irá fazer com que a linha amarela (linha do saldo) passe a demonstrar o vosso futuro cashflow de forma correta</t>
    </r>
  </si>
  <si>
    <t>Apesar de rudimentar, partilho esta tabela, a qual serve os meus propósitos e que muito me ajuda a "orientar" as contas de casa, há mais de 5 anos</t>
  </si>
  <si>
    <t>Qualquer valor lançado num determinado dia de Janeiro afetará todo o saldo e dar-vos-á uma noção do impacto futuro.</t>
  </si>
  <si>
    <t>5. Ir corrigindo com os valores corretos (eu costumo fazer à semana) e adicionando outros valores (sejam receitas ou despesas) que não estejam orçamentados</t>
  </si>
  <si>
    <t>para percebermos de que forma podemos melhorar o nosso cashflow.</t>
  </si>
  <si>
    <t>Apesar de não ser apologista de que se deve controlar até ao gasto do café a meio da tarde (este ficheiro permite isso), a verdade é que saber onde se gasta o dinheiro é meio caminho andado</t>
  </si>
  <si>
    <t>Se forem rigorosos na orçamentação e consequente controlo, poderão de forma mais consciente programar o futuro</t>
  </si>
  <si>
    <t>Procurem períodos em que seja possível poupar, mas o meu conselho é que programem essas poupanças em automático, para que "não fique para depois". Por exemplo, programem para dois ou três dias</t>
  </si>
  <si>
    <t>após a entrada do vencimento uma poupança de X EUR (no homebanking é fácil de fazer).</t>
  </si>
  <si>
    <t>Qualquer dúvida, contactem-me pelo FB e tentarei ajudar no que puder.</t>
  </si>
  <si>
    <t>salário</t>
  </si>
  <si>
    <t>condominio</t>
  </si>
  <si>
    <t>2.2 Na linha laranja do SAI devem colocar as despesas (se for mais que uma usem a fórmula de soma)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</si>
</sst>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99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/>
      <top style="thin">
        <color rgb="FFFFFF99"/>
      </top>
      <bottom style="thin">
        <color rgb="FFFFFF99"/>
      </bottom>
      <diagonal/>
    </border>
    <border>
      <left/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FFFF99"/>
      </left>
      <right style="thin">
        <color rgb="FFFFFF99"/>
      </right>
      <top style="thin">
        <color rgb="FFFFFF99"/>
      </top>
      <bottom/>
      <diagonal/>
    </border>
    <border>
      <left style="thin">
        <color rgb="FFFFFF99"/>
      </left>
      <right/>
      <top style="thin">
        <color rgb="FFFFFF9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/>
      </bottom>
      <diagonal/>
    </border>
    <border>
      <left/>
      <right style="thin">
        <color rgb="FFFFFF99"/>
      </right>
      <top style="thin">
        <color rgb="FFFFFF99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5">
    <xf numFmtId="0" fontId="0" fillId="0" borderId="0" xfId="0"/>
    <xf numFmtId="164" fontId="1" fillId="0" borderId="6" xfId="0" applyNumberFormat="1" applyFont="1" applyFill="1" applyBorder="1" applyAlignment="1" applyProtection="1">
      <alignment horizontal="center" vertic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0" fontId="1" fillId="2" borderId="6" xfId="0" applyNumberFormat="1" applyFont="1" applyFill="1" applyBorder="1" applyAlignment="1" applyProtection="1">
      <alignment horizontal="center" vertical="center"/>
    </xf>
    <xf numFmtId="10" fontId="1" fillId="0" borderId="6" xfId="0" applyNumberFormat="1" applyFont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164" fontId="1" fillId="9" borderId="17" xfId="0" applyNumberFormat="1" applyFont="1" applyFill="1" applyBorder="1" applyAlignment="1" applyProtection="1">
      <alignment horizontal="center" vertical="center"/>
    </xf>
    <xf numFmtId="164" fontId="1" fillId="9" borderId="18" xfId="0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1" fillId="2" borderId="16" xfId="0" applyNumberFormat="1" applyFont="1" applyFill="1" applyBorder="1" applyAlignment="1" applyProtection="1">
      <alignment horizontal="center" vertical="center"/>
    </xf>
    <xf numFmtId="164" fontId="1" fillId="9" borderId="1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64" fontId="1" fillId="9" borderId="24" xfId="0" applyNumberFormat="1" applyFont="1" applyFill="1" applyBorder="1" applyAlignment="1" applyProtection="1">
      <alignment horizontal="center" vertical="center"/>
    </xf>
    <xf numFmtId="164" fontId="1" fillId="9" borderId="25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164" fontId="1" fillId="5" borderId="2" xfId="0" applyNumberFormat="1" applyFont="1" applyFill="1" applyBorder="1" applyAlignment="1" applyProtection="1">
      <alignment horizontal="center" vertical="center"/>
    </xf>
    <xf numFmtId="164" fontId="1" fillId="6" borderId="2" xfId="0" applyNumberFormat="1" applyFont="1" applyFill="1" applyBorder="1" applyAlignment="1" applyProtection="1">
      <alignment horizontal="center" vertical="center"/>
    </xf>
    <xf numFmtId="164" fontId="1" fillId="7" borderId="2" xfId="0" applyNumberFormat="1" applyFont="1" applyFill="1" applyBorder="1" applyAlignment="1" applyProtection="1">
      <alignment horizontal="center" vertical="center"/>
    </xf>
    <xf numFmtId="164" fontId="5" fillId="8" borderId="2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164" fontId="3" fillId="3" borderId="12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164" fontId="1" fillId="2" borderId="14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164" fontId="1" fillId="0" borderId="5" xfId="0" applyNumberFormat="1" applyFont="1" applyFill="1" applyBorder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64" fontId="6" fillId="6" borderId="2" xfId="0" applyNumberFormat="1" applyFont="1" applyFill="1" applyBorder="1" applyAlignment="1" applyProtection="1">
      <alignment horizontal="center" vertical="center"/>
    </xf>
    <xf numFmtId="164" fontId="6" fillId="7" borderId="2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1" fillId="5" borderId="6" xfId="0" applyNumberFormat="1" applyFont="1" applyFill="1" applyBorder="1" applyAlignment="1" applyProtection="1">
      <alignment horizontal="center" vertical="center"/>
    </xf>
    <xf numFmtId="164" fontId="1" fillId="6" borderId="6" xfId="0" applyNumberFormat="1" applyFont="1" applyFill="1" applyBorder="1" applyAlignment="1" applyProtection="1">
      <alignment horizontal="center" vertical="center"/>
    </xf>
    <xf numFmtId="164" fontId="1" fillId="7" borderId="6" xfId="0" applyNumberFormat="1" applyFont="1" applyFill="1" applyBorder="1" applyAlignment="1" applyProtection="1">
      <alignment horizontal="center" vertical="center"/>
    </xf>
    <xf numFmtId="164" fontId="1" fillId="6" borderId="16" xfId="0" applyNumberFormat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164" fontId="1" fillId="9" borderId="27" xfId="0" applyNumberFormat="1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1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164" fontId="4" fillId="7" borderId="2" xfId="0" applyNumberFormat="1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/>
    </xf>
    <xf numFmtId="164" fontId="1" fillId="5" borderId="5" xfId="0" applyNumberFormat="1" applyFont="1" applyFill="1" applyBorder="1" applyAlignment="1" applyProtection="1">
      <alignment horizontal="center" vertical="center"/>
      <protection locked="0"/>
    </xf>
    <xf numFmtId="164" fontId="1" fillId="5" borderId="6" xfId="0" applyNumberFormat="1" applyFont="1" applyFill="1" applyBorder="1" applyAlignment="1" applyProtection="1">
      <alignment horizontal="center" vertical="center"/>
      <protection locked="0"/>
    </xf>
    <xf numFmtId="164" fontId="1" fillId="5" borderId="21" xfId="0" applyNumberFormat="1" applyFont="1" applyFill="1" applyBorder="1" applyAlignment="1" applyProtection="1">
      <alignment horizontal="center" vertical="center"/>
      <protection locked="0"/>
    </xf>
    <xf numFmtId="164" fontId="1" fillId="6" borderId="6" xfId="0" applyNumberFormat="1" applyFont="1" applyFill="1" applyBorder="1" applyAlignment="1" applyProtection="1">
      <alignment horizontal="center" vertical="center"/>
      <protection locked="0"/>
    </xf>
    <xf numFmtId="164" fontId="1" fillId="6" borderId="21" xfId="0" applyNumberFormat="1" applyFont="1" applyFill="1" applyBorder="1" applyAlignment="1" applyProtection="1">
      <alignment horizontal="center" vertical="center"/>
      <protection locked="0"/>
    </xf>
    <xf numFmtId="164" fontId="1" fillId="7" borderId="6" xfId="0" applyNumberFormat="1" applyFont="1" applyFill="1" applyBorder="1" applyAlignment="1" applyProtection="1">
      <alignment horizontal="center" vertical="center"/>
      <protection locked="0"/>
    </xf>
    <xf numFmtId="164" fontId="1" fillId="7" borderId="21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6" borderId="5" xfId="0" applyNumberFormat="1" applyFont="1" applyFill="1" applyBorder="1" applyAlignment="1" applyProtection="1">
      <alignment horizontal="center" vertical="center"/>
      <protection locked="0"/>
    </xf>
    <xf numFmtId="164" fontId="1" fillId="6" borderId="14" xfId="0" applyNumberFormat="1" applyFont="1" applyFill="1" applyBorder="1" applyAlignment="1" applyProtection="1">
      <alignment horizontal="center" vertical="center"/>
      <protection locked="0"/>
    </xf>
    <xf numFmtId="164" fontId="1" fillId="6" borderId="16" xfId="0" applyNumberFormat="1" applyFont="1" applyFill="1" applyBorder="1" applyAlignment="1" applyProtection="1">
      <alignment horizontal="center" vertical="center"/>
      <protection locked="0"/>
    </xf>
    <xf numFmtId="164" fontId="1" fillId="6" borderId="22" xfId="0" applyNumberFormat="1" applyFont="1" applyFill="1" applyBorder="1" applyAlignment="1" applyProtection="1">
      <alignment horizontal="center" vertical="center"/>
      <protection locked="0"/>
    </xf>
    <xf numFmtId="164" fontId="1" fillId="7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10" borderId="0" xfId="0" applyFont="1" applyFill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ercentagem 2" xfId="3" xr:uid="{00000000-0005-0000-0000-000003000000}"/>
    <cellStyle name="Vírgula 2" xfId="4" xr:uid="{00000000-0005-0000-0000-000004000000}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82D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7"/>
  <sheetViews>
    <sheetView showGridLines="0" tabSelected="1" workbookViewId="0" xr3:uid="{AEA406A1-0E4B-5B11-9CD5-51D6E497D94C}"/>
  </sheetViews>
  <sheetFormatPr defaultColWidth="9.14453125" defaultRowHeight="15" x14ac:dyDescent="0.2"/>
  <cols>
    <col min="1" max="16384" width="9.14453125" style="71"/>
  </cols>
  <sheetData>
    <row r="2" spans="2:20" ht="21" customHeight="1" x14ac:dyDescent="0.2">
      <c r="B2" s="79" t="s">
        <v>55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69"/>
      <c r="Q2" s="69"/>
      <c r="R2" s="69"/>
      <c r="S2" s="69"/>
      <c r="T2" s="70"/>
    </row>
    <row r="3" spans="2:20" ht="21" customHeight="1" x14ac:dyDescent="0.2">
      <c r="B3" s="82" t="s">
        <v>66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72"/>
      <c r="Q3" s="72"/>
      <c r="R3" s="72"/>
      <c r="S3" s="72"/>
      <c r="T3" s="73"/>
    </row>
    <row r="4" spans="2:20" ht="21" customHeight="1" x14ac:dyDescent="0.2">
      <c r="B4" s="82" t="s">
        <v>67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72"/>
      <c r="Q4" s="72"/>
      <c r="R4" s="72"/>
      <c r="S4" s="72"/>
      <c r="T4" s="73"/>
    </row>
    <row r="5" spans="2:20" ht="21" customHeight="1" x14ac:dyDescent="0.2">
      <c r="B5" s="83" t="s">
        <v>58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74"/>
      <c r="Q5" s="74"/>
      <c r="R5" s="74"/>
      <c r="S5" s="74"/>
      <c r="T5" s="75"/>
    </row>
    <row r="7" spans="2:20" x14ac:dyDescent="0.2">
      <c r="B7" s="103" t="s">
        <v>56</v>
      </c>
    </row>
    <row r="8" spans="2:20" x14ac:dyDescent="0.2">
      <c r="B8" s="104" t="s">
        <v>65</v>
      </c>
    </row>
    <row r="9" spans="2:20" x14ac:dyDescent="0.2">
      <c r="B9" s="104" t="s">
        <v>59</v>
      </c>
    </row>
    <row r="10" spans="2:20" x14ac:dyDescent="0.2">
      <c r="B10" s="104"/>
      <c r="C10" s="71" t="s">
        <v>60</v>
      </c>
    </row>
    <row r="11" spans="2:20" x14ac:dyDescent="0.2">
      <c r="B11" s="104"/>
      <c r="C11" s="71" t="s">
        <v>77</v>
      </c>
    </row>
    <row r="12" spans="2:20" x14ac:dyDescent="0.2">
      <c r="B12" s="104"/>
      <c r="C12" s="71" t="s">
        <v>61</v>
      </c>
    </row>
    <row r="13" spans="2:20" x14ac:dyDescent="0.2">
      <c r="B13" s="104" t="s">
        <v>62</v>
      </c>
    </row>
    <row r="14" spans="2:20" x14ac:dyDescent="0.2">
      <c r="B14" s="104" t="s">
        <v>63</v>
      </c>
    </row>
    <row r="15" spans="2:20" x14ac:dyDescent="0.2">
      <c r="B15" s="104" t="s">
        <v>68</v>
      </c>
    </row>
    <row r="16" spans="2:20" x14ac:dyDescent="0.2">
      <c r="B16" s="104"/>
    </row>
    <row r="17" spans="2:6" x14ac:dyDescent="0.2">
      <c r="B17" s="105" t="s">
        <v>57</v>
      </c>
      <c r="C17" s="76"/>
      <c r="D17" s="76"/>
      <c r="E17" s="76"/>
      <c r="F17" s="76"/>
    </row>
    <row r="18" spans="2:6" x14ac:dyDescent="0.2">
      <c r="B18" s="104"/>
    </row>
    <row r="19" spans="2:6" x14ac:dyDescent="0.2">
      <c r="B19" s="103" t="s">
        <v>64</v>
      </c>
    </row>
    <row r="20" spans="2:6" x14ac:dyDescent="0.2">
      <c r="B20" s="104" t="s">
        <v>70</v>
      </c>
    </row>
    <row r="21" spans="2:6" x14ac:dyDescent="0.2">
      <c r="B21" s="104" t="s">
        <v>69</v>
      </c>
    </row>
    <row r="22" spans="2:6" x14ac:dyDescent="0.2">
      <c r="B22" s="104" t="s">
        <v>71</v>
      </c>
    </row>
    <row r="23" spans="2:6" x14ac:dyDescent="0.2">
      <c r="B23" s="104" t="s">
        <v>72</v>
      </c>
    </row>
    <row r="24" spans="2:6" x14ac:dyDescent="0.2">
      <c r="B24" s="104" t="s">
        <v>73</v>
      </c>
    </row>
    <row r="25" spans="2:6" x14ac:dyDescent="0.2">
      <c r="B25" s="104" t="s">
        <v>74</v>
      </c>
    </row>
    <row r="26" spans="2:6" x14ac:dyDescent="0.2">
      <c r="B26" s="104"/>
    </row>
    <row r="27" spans="2:6" x14ac:dyDescent="0.2">
      <c r="B27" s="10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D155"/>
  <sheetViews>
    <sheetView zoomScale="70" zoomScaleNormal="70" workbookViewId="0" xr3:uid="{958C4451-9541-5A59-BF78-D2F731DF1C81}">
      <pane ySplit="1" topLeftCell="A2" activePane="bottomLeft" state="frozen"/>
      <selection pane="bottomLeft" activeCell="D5" sqref="D5"/>
    </sheetView>
  </sheetViews>
  <sheetFormatPr defaultColWidth="9.14453125" defaultRowHeight="14.25" outlineLevelRow="2" x14ac:dyDescent="0.2"/>
  <cols>
    <col min="1" max="1" width="1.4765625" style="56" customWidth="1"/>
    <col min="2" max="2" width="22.59765625" style="56" bestFit="1" customWidth="1"/>
    <col min="3" max="3" width="13.5859375" style="56" customWidth="1"/>
    <col min="4" max="4" width="12.64453125" style="57" customWidth="1"/>
    <col min="5" max="41" width="12.64453125" style="56" customWidth="1"/>
    <col min="42" max="74" width="12.5078125" style="56" customWidth="1"/>
    <col min="75" max="76" width="11.703125" style="56" bestFit="1" customWidth="1"/>
    <col min="77" max="77" width="12.5078125" style="56" bestFit="1" customWidth="1"/>
    <col min="78" max="80" width="11.43359375" style="56" bestFit="1" customWidth="1"/>
    <col min="81" max="83" width="11.703125" style="56" bestFit="1" customWidth="1"/>
    <col min="84" max="96" width="12.10546875" style="56" bestFit="1" customWidth="1"/>
    <col min="97" max="98" width="11.703125" style="56" bestFit="1" customWidth="1"/>
    <col min="99" max="99" width="13.046875" style="56" bestFit="1" customWidth="1"/>
    <col min="100" max="108" width="12.10546875" style="56" bestFit="1" customWidth="1"/>
    <col min="109" max="16384" width="9.14453125" style="56"/>
  </cols>
  <sheetData>
    <row r="1" spans="1:108" s="30" customFormat="1" x14ac:dyDescent="0.2">
      <c r="A1" s="26"/>
      <c r="B1" s="106"/>
      <c r="C1" s="107"/>
      <c r="D1" s="27" t="s">
        <v>0</v>
      </c>
      <c r="E1" s="27" t="s">
        <v>1</v>
      </c>
      <c r="F1" s="27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0</v>
      </c>
      <c r="L1" s="27" t="s">
        <v>1</v>
      </c>
      <c r="M1" s="27" t="s">
        <v>2</v>
      </c>
      <c r="N1" s="27" t="s">
        <v>3</v>
      </c>
      <c r="O1" s="27" t="s">
        <v>4</v>
      </c>
      <c r="P1" s="27" t="s">
        <v>5</v>
      </c>
      <c r="Q1" s="27" t="s">
        <v>6</v>
      </c>
      <c r="R1" s="27" t="s">
        <v>0</v>
      </c>
      <c r="S1" s="27" t="s">
        <v>1</v>
      </c>
      <c r="T1" s="27" t="s">
        <v>2</v>
      </c>
      <c r="U1" s="27" t="s">
        <v>3</v>
      </c>
      <c r="V1" s="27" t="s">
        <v>4</v>
      </c>
      <c r="W1" s="27" t="s">
        <v>5</v>
      </c>
      <c r="X1" s="27" t="s">
        <v>6</v>
      </c>
      <c r="Y1" s="27" t="s">
        <v>0</v>
      </c>
      <c r="Z1" s="27" t="s">
        <v>1</v>
      </c>
      <c r="AA1" s="27" t="s">
        <v>2</v>
      </c>
      <c r="AB1" s="27" t="s">
        <v>3</v>
      </c>
      <c r="AC1" s="27" t="s">
        <v>4</v>
      </c>
      <c r="AD1" s="27" t="s">
        <v>5</v>
      </c>
      <c r="AE1" s="27" t="s">
        <v>6</v>
      </c>
      <c r="AF1" s="27" t="s">
        <v>0</v>
      </c>
      <c r="AG1" s="27" t="s">
        <v>1</v>
      </c>
      <c r="AH1" s="27" t="s">
        <v>2</v>
      </c>
      <c r="AI1" s="27" t="s">
        <v>3</v>
      </c>
      <c r="AJ1" s="27" t="s">
        <v>4</v>
      </c>
      <c r="AK1" s="27" t="s">
        <v>5</v>
      </c>
      <c r="AL1" s="27" t="s">
        <v>6</v>
      </c>
      <c r="AM1" s="27" t="s">
        <v>0</v>
      </c>
      <c r="AN1" s="27" t="s">
        <v>1</v>
      </c>
      <c r="AO1" s="27" t="s">
        <v>2</v>
      </c>
      <c r="AP1" s="28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</row>
    <row r="2" spans="1:108" s="30" customFormat="1" ht="7.5" customHeight="1" x14ac:dyDescent="0.2">
      <c r="A2" s="31"/>
      <c r="B2" s="32"/>
      <c r="C2" s="33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13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8" s="30" customFormat="1" ht="12.75" customHeight="1" outlineLevel="1" x14ac:dyDescent="0.2">
      <c r="A3" s="31"/>
      <c r="B3" s="36"/>
      <c r="C3" s="37" t="s">
        <v>7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110"/>
      <c r="AJ3" s="110"/>
      <c r="AK3" s="110"/>
      <c r="AL3" s="110"/>
      <c r="AM3" s="110"/>
      <c r="AN3" s="110"/>
      <c r="AO3" s="110"/>
    </row>
    <row r="4" spans="1:108" s="30" customFormat="1" ht="12.75" customHeight="1" outlineLevel="1" x14ac:dyDescent="0.2">
      <c r="A4" s="31"/>
      <c r="B4" s="39" t="s">
        <v>8</v>
      </c>
      <c r="C4" s="22">
        <f>SUM(D4:AO4)</f>
        <v>1666.12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>
        <v>100</v>
      </c>
      <c r="Q4" s="59"/>
      <c r="R4" s="59"/>
      <c r="S4" s="59"/>
      <c r="T4" s="59"/>
      <c r="U4" s="59"/>
      <c r="V4" s="59">
        <v>785.45</v>
      </c>
      <c r="W4" s="59"/>
      <c r="X4" s="59"/>
      <c r="Y4" s="59"/>
      <c r="Z4" s="59"/>
      <c r="AA4" s="59"/>
      <c r="AB4" s="59"/>
      <c r="AC4" s="59"/>
      <c r="AD4" s="59">
        <v>16</v>
      </c>
      <c r="AE4" s="59"/>
      <c r="AF4" s="59">
        <v>764.67</v>
      </c>
      <c r="AG4" s="59"/>
      <c r="AH4" s="59"/>
      <c r="AI4" s="111"/>
      <c r="AJ4" s="111"/>
      <c r="AK4" s="111"/>
      <c r="AL4" s="111"/>
      <c r="AM4" s="111"/>
      <c r="AN4" s="111"/>
      <c r="AO4" s="11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s="30" customFormat="1" ht="12.75" customHeight="1" outlineLevel="1" x14ac:dyDescent="0.2">
      <c r="A5" s="31"/>
      <c r="B5" s="40" t="s">
        <v>9</v>
      </c>
      <c r="C5" s="23">
        <f>SUM(D5:AO5)</f>
        <v>1117.99</v>
      </c>
      <c r="D5" s="60">
        <f>50</f>
        <v>50</v>
      </c>
      <c r="E5" s="60">
        <f>33+269</f>
        <v>302</v>
      </c>
      <c r="F5" s="60"/>
      <c r="G5" s="60">
        <f>20</f>
        <v>20</v>
      </c>
      <c r="H5" s="60">
        <f>25</f>
        <v>25</v>
      </c>
      <c r="I5" s="60">
        <f>50</f>
        <v>50</v>
      </c>
      <c r="J5" s="60">
        <f>50</f>
        <v>50</v>
      </c>
      <c r="K5" s="60"/>
      <c r="L5" s="60"/>
      <c r="M5" s="60">
        <f>50</f>
        <v>50</v>
      </c>
      <c r="N5" s="60"/>
      <c r="O5" s="60">
        <f>25</f>
        <v>25</v>
      </c>
      <c r="P5" s="60">
        <f>50</f>
        <v>50</v>
      </c>
      <c r="Q5" s="60"/>
      <c r="R5" s="60"/>
      <c r="S5" s="60"/>
      <c r="T5" s="60">
        <f>50</f>
        <v>50</v>
      </c>
      <c r="U5" s="60">
        <f>25</f>
        <v>25</v>
      </c>
      <c r="V5" s="60">
        <f>25</f>
        <v>25</v>
      </c>
      <c r="W5" s="60">
        <f>50</f>
        <v>50</v>
      </c>
      <c r="X5" s="60"/>
      <c r="Y5" s="60">
        <f>50</f>
        <v>50</v>
      </c>
      <c r="Z5" s="60"/>
      <c r="AA5" s="60"/>
      <c r="AB5" s="60">
        <f>45.99</f>
        <v>45.99</v>
      </c>
      <c r="AC5" s="60">
        <f>75+25</f>
        <v>100</v>
      </c>
      <c r="AD5" s="60">
        <f>50</f>
        <v>50</v>
      </c>
      <c r="AE5" s="60"/>
      <c r="AF5" s="60">
        <f>100</f>
        <v>100</v>
      </c>
      <c r="AG5" s="60"/>
      <c r="AH5" s="60"/>
      <c r="AI5" s="111"/>
      <c r="AJ5" s="111"/>
      <c r="AK5" s="111"/>
      <c r="AL5" s="111"/>
      <c r="AM5" s="111"/>
      <c r="AN5" s="111"/>
      <c r="AO5" s="11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s="30" customFormat="1" ht="12.75" customHeight="1" outlineLevel="1" x14ac:dyDescent="0.2">
      <c r="A6" s="31"/>
      <c r="B6" s="40" t="s">
        <v>10</v>
      </c>
      <c r="C6" s="24">
        <f>SUM(J6:AN6)</f>
        <v>250</v>
      </c>
      <c r="D6" s="61">
        <v>-750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>
        <v>250</v>
      </c>
      <c r="AI6" s="111"/>
      <c r="AJ6" s="111"/>
      <c r="AK6" s="111"/>
      <c r="AL6" s="111"/>
      <c r="AM6" s="111"/>
      <c r="AN6" s="111"/>
      <c r="AO6" s="11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s="30" customFormat="1" ht="12.75" customHeight="1" outlineLevel="1" x14ac:dyDescent="0.2">
      <c r="A7" s="31"/>
      <c r="B7" s="40" t="s">
        <v>11</v>
      </c>
      <c r="C7" s="25">
        <f>C4-C5-C6</f>
        <v>298.12999999999988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11"/>
      <c r="AJ7" s="111"/>
      <c r="AK7" s="111"/>
      <c r="AL7" s="111"/>
      <c r="AM7" s="111"/>
      <c r="AN7" s="111"/>
      <c r="AO7" s="11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s="30" customFormat="1" ht="12.75" customHeight="1" outlineLevel="1" x14ac:dyDescent="0.2">
      <c r="A8" s="31"/>
      <c r="B8" s="40"/>
      <c r="C8" s="41" t="s">
        <v>12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 t="s">
        <v>50</v>
      </c>
      <c r="Q8" s="59"/>
      <c r="R8" s="59"/>
      <c r="S8" s="59"/>
      <c r="T8" s="59"/>
      <c r="U8" s="59"/>
      <c r="V8" s="59" t="s">
        <v>75</v>
      </c>
      <c r="W8" s="59"/>
      <c r="X8" s="59"/>
      <c r="Y8" s="59"/>
      <c r="Z8" s="59"/>
      <c r="AA8" s="59"/>
      <c r="AB8" s="59"/>
      <c r="AC8" s="59"/>
      <c r="AD8" s="59" t="s">
        <v>46</v>
      </c>
      <c r="AE8" s="59"/>
      <c r="AF8" s="59" t="s">
        <v>75</v>
      </c>
      <c r="AG8" s="59"/>
      <c r="AH8" s="59"/>
      <c r="AI8" s="111"/>
      <c r="AJ8" s="111"/>
      <c r="AK8" s="111"/>
      <c r="AL8" s="111"/>
      <c r="AM8" s="111"/>
      <c r="AN8" s="111"/>
      <c r="AO8" s="11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s="30" customFormat="1" ht="12.75" customHeight="1" outlineLevel="1" x14ac:dyDescent="0.2">
      <c r="A9" s="31"/>
      <c r="B9" s="39"/>
      <c r="C9" s="41" t="s">
        <v>12</v>
      </c>
      <c r="D9" s="61" t="s">
        <v>51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 t="s">
        <v>52</v>
      </c>
      <c r="AI9" s="111"/>
      <c r="AJ9" s="111"/>
      <c r="AK9" s="111"/>
      <c r="AL9" s="111"/>
      <c r="AM9" s="111"/>
      <c r="AN9" s="111"/>
      <c r="AO9" s="11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s="30" customFormat="1" ht="12.75" customHeight="1" outlineLevel="1" x14ac:dyDescent="0.2">
      <c r="A10" s="31"/>
      <c r="B10" s="40"/>
      <c r="C10" s="41" t="s">
        <v>12</v>
      </c>
      <c r="D10" s="60" t="s">
        <v>35</v>
      </c>
      <c r="E10" s="60" t="s">
        <v>34</v>
      </c>
      <c r="F10" s="60"/>
      <c r="G10" s="60" t="s">
        <v>25</v>
      </c>
      <c r="H10" s="60" t="s">
        <v>26</v>
      </c>
      <c r="I10" s="60" t="s">
        <v>27</v>
      </c>
      <c r="J10" s="60" t="s">
        <v>76</v>
      </c>
      <c r="K10" s="60"/>
      <c r="L10" s="60"/>
      <c r="M10" s="60" t="s">
        <v>31</v>
      </c>
      <c r="N10" s="60"/>
      <c r="O10" s="60" t="s">
        <v>26</v>
      </c>
      <c r="P10" s="60" t="s">
        <v>27</v>
      </c>
      <c r="Q10" s="60"/>
      <c r="R10" s="60"/>
      <c r="S10" s="60"/>
      <c r="T10" s="60" t="s">
        <v>54</v>
      </c>
      <c r="U10" s="60" t="s">
        <v>53</v>
      </c>
      <c r="V10" s="60" t="s">
        <v>26</v>
      </c>
      <c r="W10" s="60" t="s">
        <v>27</v>
      </c>
      <c r="X10" s="60"/>
      <c r="Y10" s="60" t="s">
        <v>30</v>
      </c>
      <c r="Z10" s="60"/>
      <c r="AA10" s="60"/>
      <c r="AB10" s="60" t="s">
        <v>21</v>
      </c>
      <c r="AC10" s="60" t="s">
        <v>29</v>
      </c>
      <c r="AD10" s="60" t="s">
        <v>27</v>
      </c>
      <c r="AE10" s="60"/>
      <c r="AF10" s="60" t="s">
        <v>28</v>
      </c>
      <c r="AG10" s="60"/>
      <c r="AH10" s="60"/>
      <c r="AI10" s="111"/>
      <c r="AJ10" s="111"/>
      <c r="AK10" s="111"/>
      <c r="AL10" s="111"/>
      <c r="AM10" s="111"/>
      <c r="AN10" s="111"/>
      <c r="AO10" s="11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s="30" customFormat="1" ht="12.75" customHeight="1" outlineLevel="1" x14ac:dyDescent="0.2">
      <c r="A11" s="31"/>
      <c r="B11" s="40"/>
      <c r="C11" s="41" t="s">
        <v>12</v>
      </c>
      <c r="D11" s="60"/>
      <c r="E11" s="60" t="s">
        <v>24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 t="s">
        <v>26</v>
      </c>
      <c r="AD11" s="60"/>
      <c r="AE11" s="60"/>
      <c r="AF11" s="60"/>
      <c r="AG11" s="60"/>
      <c r="AH11" s="60"/>
      <c r="AI11" s="111"/>
      <c r="AJ11" s="111"/>
      <c r="AK11" s="111"/>
      <c r="AL11" s="111"/>
      <c r="AM11" s="111"/>
      <c r="AN11" s="111"/>
      <c r="AO11" s="111"/>
      <c r="AP11" s="2"/>
      <c r="AQ11" s="2"/>
      <c r="AR11" s="2"/>
      <c r="AS11" s="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s="30" customFormat="1" ht="12.75" customHeight="1" outlineLevel="1" x14ac:dyDescent="0.2">
      <c r="A12" s="31"/>
      <c r="B12" s="40"/>
      <c r="C12" s="41" t="s">
        <v>12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111"/>
      <c r="AJ12" s="111"/>
      <c r="AK12" s="111"/>
      <c r="AL12" s="111"/>
      <c r="AM12" s="111"/>
      <c r="AN12" s="111"/>
      <c r="AO12" s="111"/>
      <c r="AP12" s="2"/>
      <c r="AQ12" s="2"/>
      <c r="AR12" s="2"/>
      <c r="AS12" s="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1:108" s="30" customFormat="1" ht="12.75" customHeight="1" outlineLevel="1" x14ac:dyDescent="0.2">
      <c r="A13" s="31"/>
      <c r="B13" s="40"/>
      <c r="C13" s="4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111"/>
      <c r="AJ13" s="111"/>
      <c r="AK13" s="111"/>
      <c r="AL13" s="111"/>
      <c r="AM13" s="111"/>
      <c r="AN13" s="111"/>
      <c r="AO13" s="111"/>
      <c r="AP13" s="14"/>
      <c r="AQ13" s="14"/>
      <c r="AR13" s="2"/>
      <c r="AS13" s="2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1:108" s="30" customFormat="1" x14ac:dyDescent="0.2">
      <c r="A14" s="31"/>
      <c r="B14" s="36"/>
      <c r="C14" s="42" t="s">
        <v>13</v>
      </c>
      <c r="D14" s="17">
        <f>(0+'2018'!D4)-'2018'!D5-'2018'!D6</f>
        <v>700</v>
      </c>
      <c r="E14" s="17">
        <f>(D14+E4)-E5-E6</f>
        <v>398</v>
      </c>
      <c r="F14" s="17">
        <f t="shared" ref="F14:AH14" si="0">(E14+F4)-F5-F6</f>
        <v>398</v>
      </c>
      <c r="G14" s="10">
        <f t="shared" si="0"/>
        <v>378</v>
      </c>
      <c r="H14" s="10">
        <f t="shared" si="0"/>
        <v>353</v>
      </c>
      <c r="I14" s="10">
        <f t="shared" si="0"/>
        <v>303</v>
      </c>
      <c r="J14" s="10">
        <f t="shared" si="0"/>
        <v>253</v>
      </c>
      <c r="K14" s="10">
        <f t="shared" si="0"/>
        <v>253</v>
      </c>
      <c r="L14" s="10">
        <f t="shared" si="0"/>
        <v>253</v>
      </c>
      <c r="M14" s="10">
        <f t="shared" si="0"/>
        <v>203</v>
      </c>
      <c r="N14" s="10">
        <f t="shared" si="0"/>
        <v>203</v>
      </c>
      <c r="O14" s="10">
        <f t="shared" si="0"/>
        <v>178</v>
      </c>
      <c r="P14" s="10">
        <f t="shared" si="0"/>
        <v>228</v>
      </c>
      <c r="Q14" s="10">
        <f t="shared" si="0"/>
        <v>228</v>
      </c>
      <c r="R14" s="10">
        <f t="shared" si="0"/>
        <v>228</v>
      </c>
      <c r="S14" s="10">
        <f t="shared" si="0"/>
        <v>228</v>
      </c>
      <c r="T14" s="10">
        <f t="shared" si="0"/>
        <v>178</v>
      </c>
      <c r="U14" s="10">
        <f t="shared" si="0"/>
        <v>153</v>
      </c>
      <c r="V14" s="10">
        <f t="shared" si="0"/>
        <v>913.45</v>
      </c>
      <c r="W14" s="10">
        <f t="shared" si="0"/>
        <v>863.45</v>
      </c>
      <c r="X14" s="10">
        <f t="shared" si="0"/>
        <v>863.45</v>
      </c>
      <c r="Y14" s="10">
        <f t="shared" si="0"/>
        <v>813.45</v>
      </c>
      <c r="Z14" s="10">
        <f t="shared" si="0"/>
        <v>813.45</v>
      </c>
      <c r="AA14" s="10">
        <f t="shared" si="0"/>
        <v>813.45</v>
      </c>
      <c r="AB14" s="10">
        <f t="shared" si="0"/>
        <v>767.46</v>
      </c>
      <c r="AC14" s="10">
        <f t="shared" si="0"/>
        <v>667.46</v>
      </c>
      <c r="AD14" s="10">
        <f t="shared" si="0"/>
        <v>633.46</v>
      </c>
      <c r="AE14" s="10">
        <f t="shared" si="0"/>
        <v>633.46</v>
      </c>
      <c r="AF14" s="10">
        <f t="shared" si="0"/>
        <v>1298.1300000000001</v>
      </c>
      <c r="AG14" s="10">
        <f t="shared" si="0"/>
        <v>1298.1300000000001</v>
      </c>
      <c r="AH14" s="10">
        <f t="shared" si="0"/>
        <v>1048.1300000000001</v>
      </c>
      <c r="AI14" s="111"/>
      <c r="AJ14" s="111"/>
      <c r="AK14" s="111"/>
      <c r="AL14" s="111"/>
      <c r="AM14" s="111"/>
      <c r="AN14" s="111"/>
      <c r="AO14" s="111"/>
      <c r="AP14" s="68"/>
      <c r="AQ14" s="68"/>
      <c r="AR14" s="43"/>
      <c r="AS14" s="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s="30" customFormat="1" outlineLevel="2" x14ac:dyDescent="0.2">
      <c r="A15" s="31"/>
      <c r="B15" s="36"/>
      <c r="C15" s="37" t="s">
        <v>14</v>
      </c>
      <c r="D15" s="112"/>
      <c r="E15" s="112"/>
      <c r="F15" s="112"/>
      <c r="G15" s="63">
        <v>1</v>
      </c>
      <c r="H15" s="12">
        <v>2</v>
      </c>
      <c r="I15" s="12">
        <v>3</v>
      </c>
      <c r="J15" s="12">
        <v>4</v>
      </c>
      <c r="K15" s="12">
        <v>5</v>
      </c>
      <c r="L15" s="12">
        <v>6</v>
      </c>
      <c r="M15" s="12">
        <v>7</v>
      </c>
      <c r="N15" s="12">
        <v>8</v>
      </c>
      <c r="O15" s="12">
        <v>9</v>
      </c>
      <c r="P15" s="12">
        <v>10</v>
      </c>
      <c r="Q15" s="12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12">
        <v>17</v>
      </c>
      <c r="X15" s="12">
        <v>18</v>
      </c>
      <c r="Y15" s="12">
        <v>19</v>
      </c>
      <c r="Z15" s="12">
        <v>20</v>
      </c>
      <c r="AA15" s="12">
        <v>21</v>
      </c>
      <c r="AB15" s="12">
        <v>22</v>
      </c>
      <c r="AC15" s="12">
        <v>23</v>
      </c>
      <c r="AD15" s="12">
        <v>24</v>
      </c>
      <c r="AE15" s="12">
        <v>25</v>
      </c>
      <c r="AF15" s="12">
        <v>26</v>
      </c>
      <c r="AG15" s="12">
        <v>27</v>
      </c>
      <c r="AH15" s="12">
        <v>28</v>
      </c>
      <c r="AI15" s="112"/>
      <c r="AJ15" s="112"/>
      <c r="AK15" s="112"/>
      <c r="AL15" s="112"/>
      <c r="AM15" s="112"/>
      <c r="AN15" s="112"/>
      <c r="AO15" s="112"/>
      <c r="AP15" s="44"/>
      <c r="AQ15" s="44"/>
      <c r="AR15" s="38"/>
      <c r="AS15" s="38"/>
    </row>
    <row r="16" spans="1:108" s="30" customFormat="1" outlineLevel="2" x14ac:dyDescent="0.2">
      <c r="A16" s="31"/>
      <c r="B16" s="40" t="s">
        <v>8</v>
      </c>
      <c r="C16" s="22">
        <f>SUM(D16:AO16)</f>
        <v>0</v>
      </c>
      <c r="D16" s="112"/>
      <c r="E16" s="112"/>
      <c r="F16" s="112"/>
      <c r="G16" s="8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12"/>
      <c r="AJ16" s="112"/>
      <c r="AK16" s="112"/>
      <c r="AL16" s="112"/>
      <c r="AM16" s="112"/>
      <c r="AN16" s="112"/>
      <c r="AO16" s="112"/>
      <c r="AP16" s="2"/>
      <c r="AQ16" s="2"/>
      <c r="AR16" s="2"/>
      <c r="AS16" s="2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s="30" customFormat="1" outlineLevel="2" x14ac:dyDescent="0.2">
      <c r="A17" s="31"/>
      <c r="B17" s="40" t="s">
        <v>9</v>
      </c>
      <c r="C17" s="23">
        <f>SUM(D17:AO17)</f>
        <v>0</v>
      </c>
      <c r="D17" s="112"/>
      <c r="E17" s="112"/>
      <c r="F17" s="112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112"/>
      <c r="AJ17" s="112"/>
      <c r="AK17" s="112"/>
      <c r="AL17" s="112"/>
      <c r="AM17" s="112"/>
      <c r="AN17" s="112"/>
      <c r="AO17" s="112"/>
      <c r="AP17" s="2"/>
      <c r="AQ17" s="2"/>
      <c r="AR17" s="2"/>
      <c r="AS17" s="2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s="30" customFormat="1" outlineLevel="2" x14ac:dyDescent="0.2">
      <c r="A18" s="31"/>
      <c r="B18" s="40" t="s">
        <v>10</v>
      </c>
      <c r="C18" s="24">
        <f>SUM(D18:AO18)</f>
        <v>0</v>
      </c>
      <c r="D18" s="112"/>
      <c r="E18" s="112"/>
      <c r="F18" s="11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112"/>
      <c r="AJ18" s="112"/>
      <c r="AK18" s="112"/>
      <c r="AL18" s="112"/>
      <c r="AM18" s="112"/>
      <c r="AN18" s="112"/>
      <c r="AO18" s="112"/>
      <c r="AP18" s="2"/>
      <c r="AQ18" s="2"/>
      <c r="AR18" s="2"/>
      <c r="AS18" s="2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s="30" customFormat="1" outlineLevel="2" x14ac:dyDescent="0.2">
      <c r="A19" s="31"/>
      <c r="B19" s="40" t="s">
        <v>11</v>
      </c>
      <c r="C19" s="25">
        <f>C7+(C16-C17-C18)</f>
        <v>298.12999999999988</v>
      </c>
      <c r="D19" s="112"/>
      <c r="E19" s="112"/>
      <c r="F19" s="112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112"/>
      <c r="AJ19" s="112"/>
      <c r="AK19" s="112"/>
      <c r="AL19" s="112"/>
      <c r="AM19" s="112"/>
      <c r="AN19" s="112"/>
      <c r="AO19" s="112"/>
      <c r="AP19" s="2"/>
      <c r="AQ19" s="2"/>
      <c r="AR19" s="2"/>
      <c r="AS19" s="2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s="30" customFormat="1" outlineLevel="2" x14ac:dyDescent="0.2">
      <c r="A20" s="31"/>
      <c r="B20" s="40"/>
      <c r="C20" s="41" t="s">
        <v>12</v>
      </c>
      <c r="D20" s="112"/>
      <c r="E20" s="112"/>
      <c r="F20" s="112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112"/>
      <c r="AJ20" s="112"/>
      <c r="AK20" s="112"/>
      <c r="AL20" s="112"/>
      <c r="AM20" s="112"/>
      <c r="AN20" s="112"/>
      <c r="AO20" s="112"/>
      <c r="AP20" s="2"/>
      <c r="AQ20" s="2"/>
      <c r="AR20" s="2"/>
      <c r="AS20" s="2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s="30" customFormat="1" outlineLevel="2" x14ac:dyDescent="0.2">
      <c r="A21" s="31"/>
      <c r="B21" s="40"/>
      <c r="C21" s="41" t="s">
        <v>12</v>
      </c>
      <c r="D21" s="112"/>
      <c r="E21" s="112"/>
      <c r="F21" s="112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112"/>
      <c r="AJ21" s="112"/>
      <c r="AK21" s="112"/>
      <c r="AL21" s="112"/>
      <c r="AM21" s="112"/>
      <c r="AN21" s="112"/>
      <c r="AO21" s="112"/>
      <c r="AP21" s="2"/>
      <c r="AQ21" s="2"/>
      <c r="AR21" s="2"/>
      <c r="AS21" s="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s="30" customFormat="1" outlineLevel="2" x14ac:dyDescent="0.2">
      <c r="A22" s="31"/>
      <c r="B22" s="40"/>
      <c r="C22" s="41" t="s">
        <v>12</v>
      </c>
      <c r="D22" s="112"/>
      <c r="E22" s="112"/>
      <c r="F22" s="112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112"/>
      <c r="AJ22" s="112"/>
      <c r="AK22" s="112"/>
      <c r="AL22" s="112"/>
      <c r="AM22" s="112"/>
      <c r="AN22" s="112"/>
      <c r="AO22" s="11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s="30" customFormat="1" outlineLevel="2" x14ac:dyDescent="0.2">
      <c r="A23" s="31"/>
      <c r="B23" s="40"/>
      <c r="C23" s="41" t="s">
        <v>12</v>
      </c>
      <c r="D23" s="112"/>
      <c r="E23" s="112"/>
      <c r="F23" s="112"/>
      <c r="G23" s="97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112"/>
      <c r="AJ23" s="112"/>
      <c r="AK23" s="112"/>
      <c r="AL23" s="112"/>
      <c r="AM23" s="112"/>
      <c r="AN23" s="112"/>
      <c r="AO23" s="112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s="30" customFormat="1" outlineLevel="2" x14ac:dyDescent="0.2">
      <c r="A24" s="31"/>
      <c r="B24" s="40"/>
      <c r="C24" s="41" t="s">
        <v>12</v>
      </c>
      <c r="D24" s="112"/>
      <c r="E24" s="112"/>
      <c r="F24" s="112"/>
      <c r="G24" s="97"/>
      <c r="H24" s="91"/>
      <c r="I24" s="91"/>
      <c r="J24" s="91"/>
      <c r="K24" s="99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112"/>
      <c r="AJ24" s="112"/>
      <c r="AK24" s="112"/>
      <c r="AL24" s="112"/>
      <c r="AM24" s="112"/>
      <c r="AN24" s="112"/>
      <c r="AO24" s="112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s="30" customFormat="1" outlineLevel="2" x14ac:dyDescent="0.2">
      <c r="A25" s="31"/>
      <c r="B25" s="40"/>
      <c r="C25" s="41" t="s">
        <v>12</v>
      </c>
      <c r="D25" s="112"/>
      <c r="E25" s="112"/>
      <c r="F25" s="112"/>
      <c r="G25" s="98"/>
      <c r="H25" s="99"/>
      <c r="I25" s="99"/>
      <c r="J25" s="99"/>
      <c r="K25" s="99"/>
      <c r="L25" s="99"/>
      <c r="M25" s="99"/>
      <c r="N25" s="99"/>
      <c r="O25" s="99"/>
      <c r="P25" s="99"/>
      <c r="Q25" s="91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12"/>
      <c r="AJ25" s="112"/>
      <c r="AK25" s="112"/>
      <c r="AL25" s="112"/>
      <c r="AM25" s="112"/>
      <c r="AN25" s="112"/>
      <c r="AO25" s="11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s="30" customFormat="1" x14ac:dyDescent="0.2">
      <c r="A26" s="31"/>
      <c r="B26" s="36"/>
      <c r="C26" s="42" t="s">
        <v>15</v>
      </c>
      <c r="D26" s="112"/>
      <c r="E26" s="112"/>
      <c r="F26" s="112"/>
      <c r="G26" s="15">
        <f>(AH14+G16)-G17-G18</f>
        <v>1048.1300000000001</v>
      </c>
      <c r="H26" s="10">
        <f>(G26+H16)-H17-H18</f>
        <v>1048.1300000000001</v>
      </c>
      <c r="I26" s="10">
        <f t="shared" ref="I26:AH26" si="1">(H26+I16)-I17-I18</f>
        <v>1048.1300000000001</v>
      </c>
      <c r="J26" s="10">
        <f t="shared" si="1"/>
        <v>1048.1300000000001</v>
      </c>
      <c r="K26" s="10">
        <f t="shared" si="1"/>
        <v>1048.1300000000001</v>
      </c>
      <c r="L26" s="10">
        <f t="shared" si="1"/>
        <v>1048.1300000000001</v>
      </c>
      <c r="M26" s="10">
        <f t="shared" si="1"/>
        <v>1048.1300000000001</v>
      </c>
      <c r="N26" s="10">
        <f t="shared" si="1"/>
        <v>1048.1300000000001</v>
      </c>
      <c r="O26" s="10">
        <f t="shared" si="1"/>
        <v>1048.1300000000001</v>
      </c>
      <c r="P26" s="10">
        <f t="shared" si="1"/>
        <v>1048.1300000000001</v>
      </c>
      <c r="Q26" s="10">
        <f t="shared" si="1"/>
        <v>1048.1300000000001</v>
      </c>
      <c r="R26" s="10">
        <f t="shared" si="1"/>
        <v>1048.1300000000001</v>
      </c>
      <c r="S26" s="10">
        <f t="shared" si="1"/>
        <v>1048.1300000000001</v>
      </c>
      <c r="T26" s="10">
        <f t="shared" si="1"/>
        <v>1048.1300000000001</v>
      </c>
      <c r="U26" s="10">
        <f t="shared" si="1"/>
        <v>1048.1300000000001</v>
      </c>
      <c r="V26" s="10">
        <f t="shared" si="1"/>
        <v>1048.1300000000001</v>
      </c>
      <c r="W26" s="10">
        <f t="shared" si="1"/>
        <v>1048.1300000000001</v>
      </c>
      <c r="X26" s="10">
        <f t="shared" si="1"/>
        <v>1048.1300000000001</v>
      </c>
      <c r="Y26" s="10">
        <f t="shared" si="1"/>
        <v>1048.1300000000001</v>
      </c>
      <c r="Z26" s="10">
        <f t="shared" si="1"/>
        <v>1048.1300000000001</v>
      </c>
      <c r="AA26" s="10">
        <f t="shared" si="1"/>
        <v>1048.1300000000001</v>
      </c>
      <c r="AB26" s="10">
        <f t="shared" si="1"/>
        <v>1048.1300000000001</v>
      </c>
      <c r="AC26" s="10">
        <f t="shared" si="1"/>
        <v>1048.1300000000001</v>
      </c>
      <c r="AD26" s="10">
        <f t="shared" si="1"/>
        <v>1048.1300000000001</v>
      </c>
      <c r="AE26" s="10">
        <f t="shared" si="1"/>
        <v>1048.1300000000001</v>
      </c>
      <c r="AF26" s="11">
        <f t="shared" si="1"/>
        <v>1048.1300000000001</v>
      </c>
      <c r="AG26" s="11">
        <f t="shared" si="1"/>
        <v>1048.1300000000001</v>
      </c>
      <c r="AH26" s="11">
        <f t="shared" si="1"/>
        <v>1048.1300000000001</v>
      </c>
      <c r="AI26" s="112"/>
      <c r="AJ26" s="112"/>
      <c r="AK26" s="112"/>
      <c r="AL26" s="112"/>
      <c r="AM26" s="112"/>
      <c r="AN26" s="112"/>
      <c r="AO26" s="112"/>
      <c r="AP26" s="45"/>
      <c r="AQ26" s="2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s="30" customFormat="1" ht="12.75" customHeight="1" outlineLevel="1" x14ac:dyDescent="0.2">
      <c r="A27" s="31"/>
      <c r="B27" s="36"/>
      <c r="C27" s="37" t="s">
        <v>16</v>
      </c>
      <c r="D27" s="113"/>
      <c r="E27" s="113"/>
      <c r="F27" s="113"/>
      <c r="G27" s="63">
        <v>1</v>
      </c>
      <c r="H27" s="12">
        <v>2</v>
      </c>
      <c r="I27" s="12">
        <v>3</v>
      </c>
      <c r="J27" s="63">
        <v>4</v>
      </c>
      <c r="K27" s="12">
        <v>5</v>
      </c>
      <c r="L27" s="12">
        <v>6</v>
      </c>
      <c r="M27" s="63">
        <v>7</v>
      </c>
      <c r="N27" s="12">
        <v>8</v>
      </c>
      <c r="O27" s="12">
        <v>9</v>
      </c>
      <c r="P27" s="63">
        <v>10</v>
      </c>
      <c r="Q27" s="12">
        <v>11</v>
      </c>
      <c r="R27" s="12">
        <v>12</v>
      </c>
      <c r="S27" s="63">
        <v>13</v>
      </c>
      <c r="T27" s="12">
        <v>14</v>
      </c>
      <c r="U27" s="12">
        <v>15</v>
      </c>
      <c r="V27" s="63">
        <v>16</v>
      </c>
      <c r="W27" s="12">
        <v>17</v>
      </c>
      <c r="X27" s="12">
        <v>18</v>
      </c>
      <c r="Y27" s="63">
        <v>19</v>
      </c>
      <c r="Z27" s="12">
        <v>20</v>
      </c>
      <c r="AA27" s="12">
        <v>21</v>
      </c>
      <c r="AB27" s="63">
        <v>22</v>
      </c>
      <c r="AC27" s="12">
        <v>23</v>
      </c>
      <c r="AD27" s="12">
        <v>24</v>
      </c>
      <c r="AE27" s="63">
        <v>25</v>
      </c>
      <c r="AF27" s="12">
        <v>26</v>
      </c>
      <c r="AG27" s="12">
        <v>27</v>
      </c>
      <c r="AH27" s="63">
        <v>28</v>
      </c>
      <c r="AI27" s="12">
        <v>29</v>
      </c>
      <c r="AJ27" s="12">
        <v>30</v>
      </c>
      <c r="AK27" s="63">
        <v>31</v>
      </c>
      <c r="AL27" s="112"/>
      <c r="AM27" s="112"/>
      <c r="AN27" s="112"/>
      <c r="AO27" s="112"/>
      <c r="AP27" s="67"/>
      <c r="AQ27" s="46"/>
    </row>
    <row r="28" spans="1:108" s="30" customFormat="1" ht="12.75" customHeight="1" outlineLevel="1" x14ac:dyDescent="0.2">
      <c r="A28" s="31"/>
      <c r="B28" s="40" t="s">
        <v>8</v>
      </c>
      <c r="C28" s="22">
        <f>SUM(D28:AO28)</f>
        <v>0</v>
      </c>
      <c r="D28" s="113"/>
      <c r="E28" s="113"/>
      <c r="F28" s="113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90"/>
      <c r="AK28" s="90"/>
      <c r="AL28" s="112"/>
      <c r="AM28" s="112"/>
      <c r="AN28" s="112"/>
      <c r="AO28" s="112"/>
      <c r="AP28" s="68"/>
      <c r="AQ28" s="43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s="30" customFormat="1" ht="12.75" customHeight="1" outlineLevel="1" x14ac:dyDescent="0.2">
      <c r="A29" s="31"/>
      <c r="B29" s="40" t="s">
        <v>9</v>
      </c>
      <c r="C29" s="23">
        <f>SUM(D29:AO29)</f>
        <v>0</v>
      </c>
      <c r="D29" s="113"/>
      <c r="E29" s="113"/>
      <c r="F29" s="113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112"/>
      <c r="AM29" s="112"/>
      <c r="AN29" s="112"/>
      <c r="AO29" s="112"/>
      <c r="AP29" s="68"/>
      <c r="AQ29" s="43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08" s="30" customFormat="1" ht="12.75" customHeight="1" outlineLevel="1" x14ac:dyDescent="0.2">
      <c r="A30" s="31"/>
      <c r="B30" s="40" t="s">
        <v>10</v>
      </c>
      <c r="C30" s="24">
        <f>SUM(D30:AO30)</f>
        <v>0</v>
      </c>
      <c r="D30" s="113"/>
      <c r="E30" s="113"/>
      <c r="F30" s="11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112"/>
      <c r="AM30" s="112"/>
      <c r="AN30" s="112"/>
      <c r="AO30" s="112"/>
      <c r="AP30" s="68"/>
      <c r="AQ30" s="43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s="30" customFormat="1" ht="12.75" customHeight="1" outlineLevel="1" x14ac:dyDescent="0.2">
      <c r="A31" s="31"/>
      <c r="B31" s="40" t="s">
        <v>11</v>
      </c>
      <c r="C31" s="25">
        <f>C19+(C28-C29-C30)</f>
        <v>298.12999999999988</v>
      </c>
      <c r="D31" s="113"/>
      <c r="E31" s="113"/>
      <c r="F31" s="113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112"/>
      <c r="AM31" s="112"/>
      <c r="AN31" s="112"/>
      <c r="AO31" s="112"/>
      <c r="AP31" s="68"/>
      <c r="AQ31" s="43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s="30" customFormat="1" ht="12.75" customHeight="1" outlineLevel="1" x14ac:dyDescent="0.2">
      <c r="A32" s="31"/>
      <c r="B32" s="40"/>
      <c r="C32" s="41" t="s">
        <v>12</v>
      </c>
      <c r="D32" s="113"/>
      <c r="E32" s="113"/>
      <c r="F32" s="11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112"/>
      <c r="AM32" s="112"/>
      <c r="AN32" s="112"/>
      <c r="AO32" s="112"/>
      <c r="AP32" s="68"/>
      <c r="AQ32" s="43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1:108" s="30" customFormat="1" ht="12.75" customHeight="1" outlineLevel="1" x14ac:dyDescent="0.2">
      <c r="A33" s="31"/>
      <c r="B33" s="40"/>
      <c r="C33" s="41" t="s">
        <v>12</v>
      </c>
      <c r="D33" s="113"/>
      <c r="E33" s="113"/>
      <c r="F33" s="11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112"/>
      <c r="AM33" s="112"/>
      <c r="AN33" s="112"/>
      <c r="AO33" s="112"/>
      <c r="AP33" s="68"/>
      <c r="AQ33" s="4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s="30" customFormat="1" ht="12.75" customHeight="1" outlineLevel="1" x14ac:dyDescent="0.2">
      <c r="A34" s="31"/>
      <c r="B34" s="40"/>
      <c r="C34" s="41" t="s">
        <v>12</v>
      </c>
      <c r="D34" s="113"/>
      <c r="E34" s="113"/>
      <c r="F34" s="113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112"/>
      <c r="AM34" s="112"/>
      <c r="AN34" s="112"/>
      <c r="AO34" s="112"/>
      <c r="AP34" s="68"/>
      <c r="AQ34" s="4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s="30" customFormat="1" ht="12.75" customHeight="1" outlineLevel="1" x14ac:dyDescent="0.2">
      <c r="A35" s="31"/>
      <c r="B35" s="40"/>
      <c r="C35" s="41" t="s">
        <v>12</v>
      </c>
      <c r="D35" s="113"/>
      <c r="E35" s="113"/>
      <c r="F35" s="113"/>
      <c r="G35" s="97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J35" s="92"/>
      <c r="AK35" s="92"/>
      <c r="AL35" s="112"/>
      <c r="AM35" s="112"/>
      <c r="AN35" s="112"/>
      <c r="AO35" s="112"/>
      <c r="AP35" s="68"/>
      <c r="AQ35" s="43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1:108" s="30" customFormat="1" ht="12.75" customHeight="1" outlineLevel="1" x14ac:dyDescent="0.2">
      <c r="A36" s="31"/>
      <c r="B36" s="40"/>
      <c r="C36" s="41" t="s">
        <v>12</v>
      </c>
      <c r="D36" s="113"/>
      <c r="E36" s="113"/>
      <c r="F36" s="113"/>
      <c r="G36" s="97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J36" s="92"/>
      <c r="AK36" s="92"/>
      <c r="AL36" s="112"/>
      <c r="AM36" s="112"/>
      <c r="AN36" s="112"/>
      <c r="AO36" s="112"/>
      <c r="AP36" s="68"/>
      <c r="AQ36" s="43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1:108" s="30" customFormat="1" ht="12.75" customHeight="1" outlineLevel="1" x14ac:dyDescent="0.2">
      <c r="A37" s="31"/>
      <c r="B37" s="40"/>
      <c r="C37" s="41" t="s">
        <v>12</v>
      </c>
      <c r="D37" s="113"/>
      <c r="E37" s="113"/>
      <c r="F37" s="113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  <c r="AJ37" s="100"/>
      <c r="AK37" s="100"/>
      <c r="AL37" s="112"/>
      <c r="AM37" s="112"/>
      <c r="AN37" s="112"/>
      <c r="AO37" s="112"/>
      <c r="AP37" s="68"/>
      <c r="AQ37" s="43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108" s="30" customFormat="1" x14ac:dyDescent="0.2">
      <c r="A38" s="31"/>
      <c r="B38" s="36"/>
      <c r="C38" s="42" t="s">
        <v>17</v>
      </c>
      <c r="D38" s="113"/>
      <c r="E38" s="113"/>
      <c r="F38" s="113"/>
      <c r="G38" s="64">
        <f>(AH26+G28)-G29-G30</f>
        <v>1048.1300000000001</v>
      </c>
      <c r="H38" s="17">
        <f>(G38+H28)-H29-H30</f>
        <v>1048.1300000000001</v>
      </c>
      <c r="I38" s="17">
        <f t="shared" ref="I38:AK38" si="2">(H38+I28)-I29-I30</f>
        <v>1048.1300000000001</v>
      </c>
      <c r="J38" s="10">
        <f t="shared" si="2"/>
        <v>1048.1300000000001</v>
      </c>
      <c r="K38" s="10">
        <f t="shared" si="2"/>
        <v>1048.1300000000001</v>
      </c>
      <c r="L38" s="10">
        <f t="shared" si="2"/>
        <v>1048.1300000000001</v>
      </c>
      <c r="M38" s="10">
        <f t="shared" si="2"/>
        <v>1048.1300000000001</v>
      </c>
      <c r="N38" s="10">
        <f t="shared" si="2"/>
        <v>1048.1300000000001</v>
      </c>
      <c r="O38" s="10">
        <f t="shared" si="2"/>
        <v>1048.1300000000001</v>
      </c>
      <c r="P38" s="10">
        <f t="shared" si="2"/>
        <v>1048.1300000000001</v>
      </c>
      <c r="Q38" s="10">
        <f t="shared" si="2"/>
        <v>1048.1300000000001</v>
      </c>
      <c r="R38" s="10">
        <f t="shared" si="2"/>
        <v>1048.1300000000001</v>
      </c>
      <c r="S38" s="10">
        <f t="shared" si="2"/>
        <v>1048.1300000000001</v>
      </c>
      <c r="T38" s="10">
        <f t="shared" si="2"/>
        <v>1048.1300000000001</v>
      </c>
      <c r="U38" s="10">
        <f t="shared" si="2"/>
        <v>1048.1300000000001</v>
      </c>
      <c r="V38" s="10">
        <f t="shared" si="2"/>
        <v>1048.1300000000001</v>
      </c>
      <c r="W38" s="10">
        <f t="shared" si="2"/>
        <v>1048.1300000000001</v>
      </c>
      <c r="X38" s="10">
        <f t="shared" si="2"/>
        <v>1048.1300000000001</v>
      </c>
      <c r="Y38" s="10">
        <f t="shared" si="2"/>
        <v>1048.1300000000001</v>
      </c>
      <c r="Z38" s="10">
        <f t="shared" si="2"/>
        <v>1048.1300000000001</v>
      </c>
      <c r="AA38" s="10">
        <f t="shared" si="2"/>
        <v>1048.1300000000001</v>
      </c>
      <c r="AB38" s="10">
        <f t="shared" si="2"/>
        <v>1048.1300000000001</v>
      </c>
      <c r="AC38" s="10">
        <f t="shared" si="2"/>
        <v>1048.1300000000001</v>
      </c>
      <c r="AD38" s="10">
        <f t="shared" si="2"/>
        <v>1048.1300000000001</v>
      </c>
      <c r="AE38" s="10">
        <f t="shared" si="2"/>
        <v>1048.1300000000001</v>
      </c>
      <c r="AF38" s="10">
        <f t="shared" si="2"/>
        <v>1048.1300000000001</v>
      </c>
      <c r="AG38" s="10">
        <f t="shared" si="2"/>
        <v>1048.1300000000001</v>
      </c>
      <c r="AH38" s="10">
        <f t="shared" si="2"/>
        <v>1048.1300000000001</v>
      </c>
      <c r="AI38" s="11">
        <f t="shared" si="2"/>
        <v>1048.1300000000001</v>
      </c>
      <c r="AJ38" s="11">
        <f t="shared" si="2"/>
        <v>1048.1300000000001</v>
      </c>
      <c r="AK38" s="11">
        <f t="shared" si="2"/>
        <v>1048.1300000000001</v>
      </c>
      <c r="AL38" s="112"/>
      <c r="AM38" s="112"/>
      <c r="AN38" s="112"/>
      <c r="AO38" s="112"/>
      <c r="AP38" s="68"/>
      <c r="AQ38" s="43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1:108" s="30" customFormat="1" ht="12.75" customHeight="1" outlineLevel="1" x14ac:dyDescent="0.2">
      <c r="A39" s="31"/>
      <c r="B39" s="36"/>
      <c r="C39" s="37" t="s">
        <v>18</v>
      </c>
      <c r="D39" s="112"/>
      <c r="E39" s="112"/>
      <c r="F39" s="112"/>
      <c r="G39" s="112"/>
      <c r="H39" s="112"/>
      <c r="I39" s="112"/>
      <c r="J39" s="63">
        <v>1</v>
      </c>
      <c r="K39" s="12">
        <v>2</v>
      </c>
      <c r="L39" s="12">
        <v>3</v>
      </c>
      <c r="M39" s="63">
        <v>4</v>
      </c>
      <c r="N39" s="12">
        <v>5</v>
      </c>
      <c r="O39" s="12">
        <v>6</v>
      </c>
      <c r="P39" s="63">
        <v>7</v>
      </c>
      <c r="Q39" s="12">
        <v>8</v>
      </c>
      <c r="R39" s="12">
        <v>9</v>
      </c>
      <c r="S39" s="63">
        <v>10</v>
      </c>
      <c r="T39" s="12">
        <v>11</v>
      </c>
      <c r="U39" s="12">
        <v>12</v>
      </c>
      <c r="V39" s="63">
        <v>13</v>
      </c>
      <c r="W39" s="12">
        <v>14</v>
      </c>
      <c r="X39" s="12">
        <v>15</v>
      </c>
      <c r="Y39" s="63">
        <v>16</v>
      </c>
      <c r="Z39" s="12">
        <v>17</v>
      </c>
      <c r="AA39" s="12">
        <v>18</v>
      </c>
      <c r="AB39" s="63">
        <v>19</v>
      </c>
      <c r="AC39" s="12">
        <v>20</v>
      </c>
      <c r="AD39" s="12">
        <v>21</v>
      </c>
      <c r="AE39" s="63">
        <v>22</v>
      </c>
      <c r="AF39" s="12">
        <v>23</v>
      </c>
      <c r="AG39" s="12">
        <v>24</v>
      </c>
      <c r="AH39" s="63">
        <v>25</v>
      </c>
      <c r="AI39" s="12">
        <v>26</v>
      </c>
      <c r="AJ39" s="12">
        <v>27</v>
      </c>
      <c r="AK39" s="63">
        <v>28</v>
      </c>
      <c r="AL39" s="12">
        <v>29</v>
      </c>
      <c r="AM39" s="12">
        <v>30</v>
      </c>
      <c r="AN39" s="112"/>
      <c r="AO39" s="112"/>
      <c r="AP39" s="16"/>
      <c r="AQ39" s="47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</row>
    <row r="40" spans="1:108" s="30" customFormat="1" ht="12.75" customHeight="1" outlineLevel="1" x14ac:dyDescent="0.2">
      <c r="A40" s="31"/>
      <c r="B40" s="40" t="s">
        <v>8</v>
      </c>
      <c r="C40" s="22">
        <f>SUM(D40:AO40)</f>
        <v>0</v>
      </c>
      <c r="D40" s="112"/>
      <c r="E40" s="112"/>
      <c r="F40" s="112"/>
      <c r="G40" s="112"/>
      <c r="H40" s="112"/>
      <c r="I40" s="112"/>
      <c r="J40" s="88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112"/>
      <c r="AO40" s="112"/>
      <c r="AP40" s="16"/>
      <c r="AQ40" s="47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</row>
    <row r="41" spans="1:108" s="30" customFormat="1" ht="12.75" customHeight="1" outlineLevel="1" x14ac:dyDescent="0.2">
      <c r="A41" s="31"/>
      <c r="B41" s="40" t="s">
        <v>9</v>
      </c>
      <c r="C41" s="23">
        <f>SUM(I41:AL41)</f>
        <v>0</v>
      </c>
      <c r="D41" s="112"/>
      <c r="E41" s="112"/>
      <c r="F41" s="112"/>
      <c r="G41" s="112"/>
      <c r="H41" s="112"/>
      <c r="I41" s="112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112"/>
      <c r="AO41" s="112"/>
      <c r="AP41" s="16"/>
      <c r="AQ41" s="47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1:108" s="30" customFormat="1" ht="12.75" customHeight="1" outlineLevel="1" x14ac:dyDescent="0.2">
      <c r="A42" s="31"/>
      <c r="B42" s="40" t="s">
        <v>10</v>
      </c>
      <c r="C42" s="24">
        <f>SUM(D42:AO42)</f>
        <v>0</v>
      </c>
      <c r="D42" s="112"/>
      <c r="E42" s="112"/>
      <c r="F42" s="112"/>
      <c r="G42" s="112"/>
      <c r="H42" s="112"/>
      <c r="I42" s="112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112"/>
      <c r="AO42" s="112"/>
      <c r="AP42" s="16"/>
      <c r="AQ42" s="47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spans="1:108" s="30" customFormat="1" ht="12.75" customHeight="1" outlineLevel="1" x14ac:dyDescent="0.2">
      <c r="A43" s="31"/>
      <c r="B43" s="40" t="s">
        <v>11</v>
      </c>
      <c r="C43" s="25">
        <f>C31+(C40-C41-C42)</f>
        <v>298.12999999999988</v>
      </c>
      <c r="D43" s="112"/>
      <c r="E43" s="112"/>
      <c r="F43" s="112"/>
      <c r="G43" s="112"/>
      <c r="H43" s="112"/>
      <c r="I43" s="112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112"/>
      <c r="AO43" s="112"/>
      <c r="AP43" s="16"/>
      <c r="AQ43" s="47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1:108" s="30" customFormat="1" ht="12.75" customHeight="1" outlineLevel="1" x14ac:dyDescent="0.2">
      <c r="A44" s="31"/>
      <c r="B44" s="40"/>
      <c r="C44" s="41" t="s">
        <v>12</v>
      </c>
      <c r="D44" s="112"/>
      <c r="E44" s="112"/>
      <c r="F44" s="112"/>
      <c r="G44" s="112"/>
      <c r="H44" s="112"/>
      <c r="I44" s="112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112"/>
      <c r="AO44" s="112"/>
      <c r="AP44" s="16"/>
      <c r="AQ44" s="47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1:108" s="30" customFormat="1" ht="12.75" customHeight="1" outlineLevel="1" x14ac:dyDescent="0.2">
      <c r="A45" s="31"/>
      <c r="B45" s="40"/>
      <c r="C45" s="41" t="s">
        <v>12</v>
      </c>
      <c r="D45" s="112"/>
      <c r="E45" s="112"/>
      <c r="F45" s="112"/>
      <c r="G45" s="112"/>
      <c r="H45" s="112"/>
      <c r="I45" s="112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112"/>
      <c r="AO45" s="112"/>
      <c r="AP45" s="16"/>
      <c r="AQ45" s="47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1:108" s="30" customFormat="1" ht="12.75" customHeight="1" outlineLevel="1" x14ac:dyDescent="0.2">
      <c r="A46" s="31"/>
      <c r="B46" s="40"/>
      <c r="C46" s="41" t="s">
        <v>12</v>
      </c>
      <c r="D46" s="112"/>
      <c r="E46" s="112"/>
      <c r="F46" s="112"/>
      <c r="G46" s="112"/>
      <c r="H46" s="112"/>
      <c r="I46" s="112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112"/>
      <c r="AO46" s="112"/>
      <c r="AP46" s="16"/>
      <c r="AQ46" s="47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1:108" s="30" customFormat="1" ht="12.75" customHeight="1" outlineLevel="1" x14ac:dyDescent="0.2">
      <c r="A47" s="31"/>
      <c r="B47" s="40"/>
      <c r="C47" s="41" t="s">
        <v>12</v>
      </c>
      <c r="D47" s="112"/>
      <c r="E47" s="112"/>
      <c r="F47" s="112"/>
      <c r="G47" s="112"/>
      <c r="H47" s="112"/>
      <c r="I47" s="112"/>
      <c r="J47" s="97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112"/>
      <c r="AO47" s="112"/>
      <c r="AP47" s="16"/>
      <c r="AQ47" s="47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1:108" s="30" customFormat="1" ht="12.75" customHeight="1" outlineLevel="1" x14ac:dyDescent="0.2">
      <c r="A48" s="31"/>
      <c r="B48" s="40"/>
      <c r="C48" s="41" t="s">
        <v>12</v>
      </c>
      <c r="D48" s="112"/>
      <c r="E48" s="112"/>
      <c r="F48" s="112"/>
      <c r="G48" s="112"/>
      <c r="H48" s="112"/>
      <c r="I48" s="112"/>
      <c r="J48" s="97"/>
      <c r="K48" s="99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9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112"/>
      <c r="AO48" s="112"/>
      <c r="AP48" s="16"/>
      <c r="AQ48" s="47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1:108" s="30" customFormat="1" ht="12.75" customHeight="1" outlineLevel="1" x14ac:dyDescent="0.2">
      <c r="A49" s="31"/>
      <c r="B49" s="40"/>
      <c r="C49" s="41" t="s">
        <v>12</v>
      </c>
      <c r="D49" s="112"/>
      <c r="E49" s="112"/>
      <c r="F49" s="112"/>
      <c r="G49" s="112"/>
      <c r="H49" s="112"/>
      <c r="I49" s="112"/>
      <c r="J49" s="98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12"/>
      <c r="AO49" s="112"/>
      <c r="AP49" s="16"/>
      <c r="AQ49" s="47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1:108" s="30" customFormat="1" x14ac:dyDescent="0.2">
      <c r="A50" s="31"/>
      <c r="B50" s="36"/>
      <c r="C50" s="42" t="s">
        <v>19</v>
      </c>
      <c r="D50" s="112"/>
      <c r="E50" s="112"/>
      <c r="F50" s="112"/>
      <c r="G50" s="112"/>
      <c r="H50" s="112"/>
      <c r="I50" s="112"/>
      <c r="J50" s="15">
        <f>(AK38+J40)-J41-J42</f>
        <v>1048.1300000000001</v>
      </c>
      <c r="K50" s="10">
        <f>(J50+K40)-K41-K42</f>
        <v>1048.1300000000001</v>
      </c>
      <c r="L50" s="10">
        <f t="shared" ref="L50:AM50" si="3">(K50+L40)-L41-L42</f>
        <v>1048.1300000000001</v>
      </c>
      <c r="M50" s="10">
        <f t="shared" si="3"/>
        <v>1048.1300000000001</v>
      </c>
      <c r="N50" s="10">
        <f t="shared" si="3"/>
        <v>1048.1300000000001</v>
      </c>
      <c r="O50" s="10">
        <f t="shared" si="3"/>
        <v>1048.1300000000001</v>
      </c>
      <c r="P50" s="10">
        <f t="shared" si="3"/>
        <v>1048.1300000000001</v>
      </c>
      <c r="Q50" s="10">
        <f t="shared" si="3"/>
        <v>1048.1300000000001</v>
      </c>
      <c r="R50" s="10">
        <f t="shared" si="3"/>
        <v>1048.1300000000001</v>
      </c>
      <c r="S50" s="10">
        <f t="shared" si="3"/>
        <v>1048.1300000000001</v>
      </c>
      <c r="T50" s="10">
        <f t="shared" si="3"/>
        <v>1048.1300000000001</v>
      </c>
      <c r="U50" s="10">
        <f t="shared" si="3"/>
        <v>1048.1300000000001</v>
      </c>
      <c r="V50" s="10">
        <f t="shared" si="3"/>
        <v>1048.1300000000001</v>
      </c>
      <c r="W50" s="10">
        <f t="shared" si="3"/>
        <v>1048.1300000000001</v>
      </c>
      <c r="X50" s="10">
        <f t="shared" si="3"/>
        <v>1048.1300000000001</v>
      </c>
      <c r="Y50" s="10">
        <f t="shared" si="3"/>
        <v>1048.1300000000001</v>
      </c>
      <c r="Z50" s="10">
        <f t="shared" si="3"/>
        <v>1048.1300000000001</v>
      </c>
      <c r="AA50" s="10">
        <f t="shared" si="3"/>
        <v>1048.1300000000001</v>
      </c>
      <c r="AB50" s="10">
        <f t="shared" si="3"/>
        <v>1048.1300000000001</v>
      </c>
      <c r="AC50" s="10">
        <f t="shared" si="3"/>
        <v>1048.1300000000001</v>
      </c>
      <c r="AD50" s="10">
        <f t="shared" si="3"/>
        <v>1048.1300000000001</v>
      </c>
      <c r="AE50" s="10">
        <f t="shared" si="3"/>
        <v>1048.1300000000001</v>
      </c>
      <c r="AF50" s="10">
        <f t="shared" si="3"/>
        <v>1048.1300000000001</v>
      </c>
      <c r="AG50" s="10">
        <f t="shared" si="3"/>
        <v>1048.1300000000001</v>
      </c>
      <c r="AH50" s="10">
        <f t="shared" si="3"/>
        <v>1048.1300000000001</v>
      </c>
      <c r="AI50" s="10">
        <f t="shared" si="3"/>
        <v>1048.1300000000001</v>
      </c>
      <c r="AJ50" s="17">
        <f t="shared" si="3"/>
        <v>1048.1300000000001</v>
      </c>
      <c r="AK50" s="18">
        <f t="shared" si="3"/>
        <v>1048.1300000000001</v>
      </c>
      <c r="AL50" s="18">
        <f t="shared" si="3"/>
        <v>1048.1300000000001</v>
      </c>
      <c r="AM50" s="18">
        <f t="shared" si="3"/>
        <v>1048.1300000000001</v>
      </c>
      <c r="AN50" s="112"/>
      <c r="AO50" s="112"/>
      <c r="AP50" s="48"/>
      <c r="AQ50" s="19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1:108" s="30" customFormat="1" outlineLevel="1" x14ac:dyDescent="0.2">
      <c r="A51" s="31"/>
      <c r="B51" s="36"/>
      <c r="C51" s="37" t="s">
        <v>20</v>
      </c>
      <c r="D51" s="111"/>
      <c r="E51" s="63">
        <v>1</v>
      </c>
      <c r="F51" s="12">
        <v>2</v>
      </c>
      <c r="G51" s="12">
        <v>3</v>
      </c>
      <c r="H51" s="12">
        <v>4</v>
      </c>
      <c r="I51" s="12">
        <v>5</v>
      </c>
      <c r="J51" s="12">
        <v>6</v>
      </c>
      <c r="K51" s="12">
        <v>7</v>
      </c>
      <c r="L51" s="12">
        <v>8</v>
      </c>
      <c r="M51" s="12">
        <v>9</v>
      </c>
      <c r="N51" s="12">
        <v>10</v>
      </c>
      <c r="O51" s="12">
        <v>11</v>
      </c>
      <c r="P51" s="12">
        <v>12</v>
      </c>
      <c r="Q51" s="12">
        <v>13</v>
      </c>
      <c r="R51" s="12">
        <v>14</v>
      </c>
      <c r="S51" s="12">
        <v>15</v>
      </c>
      <c r="T51" s="12">
        <v>16</v>
      </c>
      <c r="U51" s="12">
        <v>17</v>
      </c>
      <c r="V51" s="12">
        <v>18</v>
      </c>
      <c r="W51" s="12">
        <v>19</v>
      </c>
      <c r="X51" s="12">
        <v>20</v>
      </c>
      <c r="Y51" s="12">
        <v>21</v>
      </c>
      <c r="Z51" s="12">
        <v>22</v>
      </c>
      <c r="AA51" s="12">
        <v>23</v>
      </c>
      <c r="AB51" s="12">
        <v>24</v>
      </c>
      <c r="AC51" s="12">
        <v>25</v>
      </c>
      <c r="AD51" s="12">
        <v>26</v>
      </c>
      <c r="AE51" s="12">
        <v>27</v>
      </c>
      <c r="AF51" s="12">
        <v>28</v>
      </c>
      <c r="AG51" s="12">
        <v>29</v>
      </c>
      <c r="AH51" s="12">
        <v>30</v>
      </c>
      <c r="AI51" s="65">
        <v>31</v>
      </c>
      <c r="AJ51" s="114"/>
      <c r="AK51" s="114"/>
      <c r="AL51" s="114"/>
      <c r="AM51" s="114"/>
      <c r="AN51" s="114"/>
      <c r="AO51" s="114"/>
      <c r="AP51" s="53"/>
    </row>
    <row r="52" spans="1:108" s="30" customFormat="1" outlineLevel="1" x14ac:dyDescent="0.2">
      <c r="A52" s="31"/>
      <c r="B52" s="40" t="s">
        <v>8</v>
      </c>
      <c r="C52" s="22">
        <f>SUM(D52:AO52)</f>
        <v>0</v>
      </c>
      <c r="D52" s="111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90"/>
      <c r="AJ52" s="114"/>
      <c r="AK52" s="114"/>
      <c r="AL52" s="114"/>
      <c r="AM52" s="114"/>
      <c r="AN52" s="114"/>
      <c r="AO52" s="114"/>
      <c r="AP52" s="4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s="30" customFormat="1" outlineLevel="1" x14ac:dyDescent="0.2">
      <c r="A53" s="31"/>
      <c r="B53" s="40" t="s">
        <v>9</v>
      </c>
      <c r="C53" s="23">
        <f>SUM(D53:AO53)</f>
        <v>0</v>
      </c>
      <c r="D53" s="11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2"/>
      <c r="AJ53" s="114"/>
      <c r="AK53" s="114"/>
      <c r="AL53" s="114"/>
      <c r="AM53" s="114"/>
      <c r="AN53" s="114"/>
      <c r="AO53" s="114"/>
      <c r="AP53" s="49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s="30" customFormat="1" outlineLevel="1" x14ac:dyDescent="0.2">
      <c r="A54" s="31"/>
      <c r="B54" s="40" t="s">
        <v>10</v>
      </c>
      <c r="C54" s="24">
        <f>SUM(D54:AO54)</f>
        <v>0</v>
      </c>
      <c r="D54" s="111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114"/>
      <c r="AK54" s="114"/>
      <c r="AL54" s="114"/>
      <c r="AM54" s="114"/>
      <c r="AN54" s="114"/>
      <c r="AO54" s="114"/>
      <c r="AP54" s="49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s="30" customFormat="1" outlineLevel="1" x14ac:dyDescent="0.2">
      <c r="A55" s="31"/>
      <c r="B55" s="40" t="s">
        <v>11</v>
      </c>
      <c r="C55" s="25">
        <f>C43+(C52-C53-C54)</f>
        <v>298.12999999999988</v>
      </c>
      <c r="D55" s="111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6"/>
      <c r="AJ55" s="114"/>
      <c r="AK55" s="114"/>
      <c r="AL55" s="114"/>
      <c r="AM55" s="114"/>
      <c r="AN55" s="114"/>
      <c r="AO55" s="114"/>
      <c r="AP55" s="49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s="30" customFormat="1" outlineLevel="1" x14ac:dyDescent="0.2">
      <c r="A56" s="31"/>
      <c r="B56" s="40"/>
      <c r="C56" s="41" t="s">
        <v>12</v>
      </c>
      <c r="D56" s="111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90"/>
      <c r="AJ56" s="114"/>
      <c r="AK56" s="114"/>
      <c r="AL56" s="114"/>
      <c r="AM56" s="114"/>
      <c r="AN56" s="114"/>
      <c r="AO56" s="114"/>
      <c r="AP56" s="49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1:108" s="30" customFormat="1" outlineLevel="1" x14ac:dyDescent="0.2">
      <c r="A57" s="31"/>
      <c r="B57" s="40"/>
      <c r="C57" s="41" t="s">
        <v>12</v>
      </c>
      <c r="D57" s="111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4"/>
      <c r="AJ57" s="114"/>
      <c r="AK57" s="114"/>
      <c r="AL57" s="114"/>
      <c r="AM57" s="114"/>
      <c r="AN57" s="114"/>
      <c r="AO57" s="114"/>
      <c r="AP57" s="49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1:108" s="30" customFormat="1" outlineLevel="1" x14ac:dyDescent="0.2">
      <c r="A58" s="31"/>
      <c r="B58" s="40"/>
      <c r="C58" s="41" t="s">
        <v>12</v>
      </c>
      <c r="D58" s="11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2"/>
      <c r="AJ58" s="114"/>
      <c r="AK58" s="114"/>
      <c r="AL58" s="114"/>
      <c r="AM58" s="114"/>
      <c r="AN58" s="114"/>
      <c r="AO58" s="114"/>
      <c r="AP58" s="49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s="30" customFormat="1" outlineLevel="1" x14ac:dyDescent="0.2">
      <c r="A59" s="31"/>
      <c r="B59" s="40"/>
      <c r="C59" s="41" t="s">
        <v>12</v>
      </c>
      <c r="D59" s="111"/>
      <c r="E59" s="97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2"/>
      <c r="AJ59" s="114"/>
      <c r="AK59" s="114"/>
      <c r="AL59" s="114"/>
      <c r="AM59" s="114"/>
      <c r="AN59" s="114"/>
      <c r="AO59" s="114"/>
      <c r="AP59" s="49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s="30" customFormat="1" outlineLevel="1" x14ac:dyDescent="0.2">
      <c r="A60" s="31"/>
      <c r="B60" s="40"/>
      <c r="C60" s="41" t="s">
        <v>12</v>
      </c>
      <c r="D60" s="111"/>
      <c r="E60" s="97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9"/>
      <c r="AD60" s="91"/>
      <c r="AE60" s="91"/>
      <c r="AF60" s="91"/>
      <c r="AG60" s="91"/>
      <c r="AH60" s="91"/>
      <c r="AI60" s="92"/>
      <c r="AJ60" s="114"/>
      <c r="AK60" s="114"/>
      <c r="AL60" s="114"/>
      <c r="AM60" s="114"/>
      <c r="AN60" s="114"/>
      <c r="AO60" s="114"/>
      <c r="AP60" s="49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s="30" customFormat="1" outlineLevel="1" x14ac:dyDescent="0.2">
      <c r="A61" s="31"/>
      <c r="B61" s="40"/>
      <c r="C61" s="41" t="s">
        <v>12</v>
      </c>
      <c r="D61" s="111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100"/>
      <c r="AJ61" s="114"/>
      <c r="AK61" s="114"/>
      <c r="AL61" s="114"/>
      <c r="AM61" s="114"/>
      <c r="AN61" s="114"/>
      <c r="AO61" s="114"/>
      <c r="AP61" s="49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s="30" customFormat="1" x14ac:dyDescent="0.2">
      <c r="A62" s="31"/>
      <c r="B62" s="36"/>
      <c r="C62" s="42" t="s">
        <v>22</v>
      </c>
      <c r="D62" s="111"/>
      <c r="E62" s="64">
        <f>(AM50+E52)-E53-E54</f>
        <v>1048.1300000000001</v>
      </c>
      <c r="F62" s="17">
        <f>(E62+F52)-F53-F54</f>
        <v>1048.1300000000001</v>
      </c>
      <c r="G62" s="17">
        <f t="shared" ref="G62:AI62" si="4">(F62+G52)-G53-G54</f>
        <v>1048.1300000000001</v>
      </c>
      <c r="H62" s="10">
        <f t="shared" si="4"/>
        <v>1048.1300000000001</v>
      </c>
      <c r="I62" s="10">
        <f t="shared" si="4"/>
        <v>1048.1300000000001</v>
      </c>
      <c r="J62" s="10">
        <f t="shared" si="4"/>
        <v>1048.1300000000001</v>
      </c>
      <c r="K62" s="10">
        <f t="shared" si="4"/>
        <v>1048.1300000000001</v>
      </c>
      <c r="L62" s="10">
        <f t="shared" si="4"/>
        <v>1048.1300000000001</v>
      </c>
      <c r="M62" s="10">
        <f t="shared" si="4"/>
        <v>1048.1300000000001</v>
      </c>
      <c r="N62" s="10">
        <f t="shared" si="4"/>
        <v>1048.1300000000001</v>
      </c>
      <c r="O62" s="10">
        <f t="shared" si="4"/>
        <v>1048.1300000000001</v>
      </c>
      <c r="P62" s="10">
        <f t="shared" si="4"/>
        <v>1048.1300000000001</v>
      </c>
      <c r="Q62" s="10">
        <f t="shared" si="4"/>
        <v>1048.1300000000001</v>
      </c>
      <c r="R62" s="10">
        <f t="shared" si="4"/>
        <v>1048.1300000000001</v>
      </c>
      <c r="S62" s="10">
        <f t="shared" si="4"/>
        <v>1048.1300000000001</v>
      </c>
      <c r="T62" s="10">
        <f t="shared" si="4"/>
        <v>1048.1300000000001</v>
      </c>
      <c r="U62" s="10">
        <f t="shared" si="4"/>
        <v>1048.1300000000001</v>
      </c>
      <c r="V62" s="10">
        <f t="shared" si="4"/>
        <v>1048.1300000000001</v>
      </c>
      <c r="W62" s="10">
        <f t="shared" si="4"/>
        <v>1048.1300000000001</v>
      </c>
      <c r="X62" s="10">
        <f t="shared" si="4"/>
        <v>1048.1300000000001</v>
      </c>
      <c r="Y62" s="10">
        <f t="shared" si="4"/>
        <v>1048.1300000000001</v>
      </c>
      <c r="Z62" s="10">
        <f t="shared" si="4"/>
        <v>1048.1300000000001</v>
      </c>
      <c r="AA62" s="10">
        <f t="shared" si="4"/>
        <v>1048.1300000000001</v>
      </c>
      <c r="AB62" s="10">
        <f t="shared" si="4"/>
        <v>1048.1300000000001</v>
      </c>
      <c r="AC62" s="10">
        <f t="shared" si="4"/>
        <v>1048.1300000000001</v>
      </c>
      <c r="AD62" s="10">
        <f t="shared" si="4"/>
        <v>1048.1300000000001</v>
      </c>
      <c r="AE62" s="10">
        <f t="shared" si="4"/>
        <v>1048.1300000000001</v>
      </c>
      <c r="AF62" s="10">
        <f t="shared" si="4"/>
        <v>1048.1300000000001</v>
      </c>
      <c r="AG62" s="10">
        <f t="shared" si="4"/>
        <v>1048.1300000000001</v>
      </c>
      <c r="AH62" s="10">
        <f t="shared" si="4"/>
        <v>1048.1300000000001</v>
      </c>
      <c r="AI62" s="11">
        <f t="shared" si="4"/>
        <v>1048.1300000000001</v>
      </c>
      <c r="AJ62" s="114"/>
      <c r="AK62" s="114"/>
      <c r="AL62" s="114"/>
      <c r="AM62" s="114"/>
      <c r="AN62" s="114"/>
      <c r="AO62" s="114"/>
      <c r="AP62" s="49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s="30" customFormat="1" outlineLevel="1" x14ac:dyDescent="0.2">
      <c r="A63" s="31"/>
      <c r="B63" s="36"/>
      <c r="C63" s="37" t="s">
        <v>23</v>
      </c>
      <c r="D63" s="112"/>
      <c r="E63" s="112"/>
      <c r="F63" s="112"/>
      <c r="G63" s="112"/>
      <c r="H63" s="63">
        <v>1</v>
      </c>
      <c r="I63" s="12">
        <v>2</v>
      </c>
      <c r="J63" s="12">
        <v>3</v>
      </c>
      <c r="K63" s="63">
        <v>4</v>
      </c>
      <c r="L63" s="12">
        <v>5</v>
      </c>
      <c r="M63" s="12">
        <v>6</v>
      </c>
      <c r="N63" s="63">
        <v>7</v>
      </c>
      <c r="O63" s="12">
        <v>8</v>
      </c>
      <c r="P63" s="12">
        <v>9</v>
      </c>
      <c r="Q63" s="63">
        <v>10</v>
      </c>
      <c r="R63" s="12">
        <v>11</v>
      </c>
      <c r="S63" s="12">
        <v>12</v>
      </c>
      <c r="T63" s="63">
        <v>13</v>
      </c>
      <c r="U63" s="12">
        <v>14</v>
      </c>
      <c r="V63" s="12">
        <v>15</v>
      </c>
      <c r="W63" s="63">
        <v>16</v>
      </c>
      <c r="X63" s="12">
        <v>17</v>
      </c>
      <c r="Y63" s="12">
        <v>18</v>
      </c>
      <c r="Z63" s="63">
        <v>19</v>
      </c>
      <c r="AA63" s="12">
        <v>20</v>
      </c>
      <c r="AB63" s="12">
        <v>21</v>
      </c>
      <c r="AC63" s="63">
        <v>22</v>
      </c>
      <c r="AD63" s="12">
        <v>23</v>
      </c>
      <c r="AE63" s="12">
        <v>24</v>
      </c>
      <c r="AF63" s="63">
        <v>25</v>
      </c>
      <c r="AG63" s="12">
        <v>26</v>
      </c>
      <c r="AH63" s="12">
        <v>27</v>
      </c>
      <c r="AI63" s="63">
        <v>28</v>
      </c>
      <c r="AJ63" s="12">
        <v>29</v>
      </c>
      <c r="AK63" s="65">
        <v>30</v>
      </c>
      <c r="AL63" s="112"/>
      <c r="AM63" s="112"/>
      <c r="AN63" s="112"/>
      <c r="AO63" s="112"/>
      <c r="AP63" s="53"/>
    </row>
    <row r="64" spans="1:108" s="30" customFormat="1" outlineLevel="1" x14ac:dyDescent="0.2">
      <c r="A64" s="31"/>
      <c r="B64" s="40" t="s">
        <v>8</v>
      </c>
      <c r="C64" s="50">
        <f>SUM(D64:AO64)</f>
        <v>0</v>
      </c>
      <c r="D64" s="112"/>
      <c r="E64" s="112"/>
      <c r="F64" s="112"/>
      <c r="G64" s="112"/>
      <c r="H64" s="88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90"/>
      <c r="AL64" s="112"/>
      <c r="AM64" s="112"/>
      <c r="AN64" s="112"/>
      <c r="AO64" s="112"/>
      <c r="AP64" s="49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s="30" customFormat="1" ht="15" customHeight="1" outlineLevel="1" x14ac:dyDescent="0.2">
      <c r="A65" s="31"/>
      <c r="B65" s="40" t="s">
        <v>9</v>
      </c>
      <c r="C65" s="51">
        <f>SUM(D65:AO65)</f>
        <v>0</v>
      </c>
      <c r="D65" s="112"/>
      <c r="E65" s="112"/>
      <c r="F65" s="112"/>
      <c r="G65" s="112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112"/>
      <c r="AM65" s="112"/>
      <c r="AN65" s="112"/>
      <c r="AO65" s="112"/>
      <c r="AP65" s="49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s="30" customFormat="1" outlineLevel="1" x14ac:dyDescent="0.2">
      <c r="A66" s="31"/>
      <c r="B66" s="40" t="s">
        <v>10</v>
      </c>
      <c r="C66" s="52">
        <f>SUM(D66:AO66)</f>
        <v>0</v>
      </c>
      <c r="D66" s="112"/>
      <c r="E66" s="112"/>
      <c r="F66" s="112"/>
      <c r="G66" s="112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112"/>
      <c r="AM66" s="112"/>
      <c r="AN66" s="112"/>
      <c r="AO66" s="112"/>
      <c r="AP66" s="49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s="30" customFormat="1" outlineLevel="1" x14ac:dyDescent="0.2">
      <c r="A67" s="31"/>
      <c r="B67" s="40" t="s">
        <v>11</v>
      </c>
      <c r="C67" s="25">
        <f>C55+(C64-C65-C66)</f>
        <v>298.12999999999988</v>
      </c>
      <c r="D67" s="112"/>
      <c r="E67" s="112"/>
      <c r="F67" s="112"/>
      <c r="G67" s="112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112"/>
      <c r="AM67" s="112"/>
      <c r="AN67" s="112"/>
      <c r="AO67" s="112"/>
      <c r="AP67" s="49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s="30" customFormat="1" outlineLevel="1" x14ac:dyDescent="0.2">
      <c r="A68" s="31"/>
      <c r="B68" s="40"/>
      <c r="C68" s="41" t="s">
        <v>12</v>
      </c>
      <c r="D68" s="112"/>
      <c r="E68" s="112"/>
      <c r="F68" s="112"/>
      <c r="G68" s="112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112"/>
      <c r="AM68" s="112"/>
      <c r="AN68" s="112"/>
      <c r="AO68" s="112"/>
      <c r="AP68" s="49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s="30" customFormat="1" outlineLevel="1" x14ac:dyDescent="0.2">
      <c r="A69" s="31"/>
      <c r="B69" s="40"/>
      <c r="C69" s="41" t="s">
        <v>12</v>
      </c>
      <c r="D69" s="112"/>
      <c r="E69" s="112"/>
      <c r="F69" s="112"/>
      <c r="G69" s="112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112"/>
      <c r="AM69" s="112"/>
      <c r="AN69" s="112"/>
      <c r="AO69" s="112"/>
      <c r="AP69" s="49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s="30" customFormat="1" outlineLevel="1" x14ac:dyDescent="0.2">
      <c r="A70" s="31"/>
      <c r="B70" s="40"/>
      <c r="C70" s="41" t="s">
        <v>12</v>
      </c>
      <c r="D70" s="112"/>
      <c r="E70" s="112"/>
      <c r="F70" s="112"/>
      <c r="G70" s="112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112"/>
      <c r="AM70" s="112"/>
      <c r="AN70" s="112"/>
      <c r="AO70" s="112"/>
      <c r="AP70" s="49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108" s="30" customFormat="1" outlineLevel="1" x14ac:dyDescent="0.2">
      <c r="A71" s="31"/>
      <c r="B71" s="40"/>
      <c r="C71" s="41" t="s">
        <v>12</v>
      </c>
      <c r="D71" s="112"/>
      <c r="E71" s="112"/>
      <c r="F71" s="112"/>
      <c r="G71" s="112"/>
      <c r="H71" s="97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2"/>
      <c r="AL71" s="112"/>
      <c r="AM71" s="112"/>
      <c r="AN71" s="112"/>
      <c r="AO71" s="112"/>
      <c r="AP71" s="49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1:108" s="30" customFormat="1" outlineLevel="1" x14ac:dyDescent="0.2">
      <c r="A72" s="31"/>
      <c r="B72" s="40"/>
      <c r="C72" s="41" t="s">
        <v>12</v>
      </c>
      <c r="D72" s="112"/>
      <c r="E72" s="112"/>
      <c r="F72" s="112"/>
      <c r="G72" s="112"/>
      <c r="H72" s="97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  <c r="AL72" s="112"/>
      <c r="AM72" s="112"/>
      <c r="AN72" s="112"/>
      <c r="AO72" s="112"/>
      <c r="AP72" s="49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1:108" s="30" customFormat="1" outlineLevel="1" x14ac:dyDescent="0.2">
      <c r="A73" s="31"/>
      <c r="B73" s="40"/>
      <c r="C73" s="41" t="s">
        <v>12</v>
      </c>
      <c r="D73" s="112"/>
      <c r="E73" s="112"/>
      <c r="F73" s="112"/>
      <c r="G73" s="112"/>
      <c r="H73" s="98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100"/>
      <c r="AL73" s="112"/>
      <c r="AM73" s="112"/>
      <c r="AN73" s="112"/>
      <c r="AO73" s="112"/>
      <c r="AP73" s="49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1:108" s="30" customFormat="1" x14ac:dyDescent="0.2">
      <c r="A74" s="31"/>
      <c r="B74" s="36"/>
      <c r="C74" s="42" t="s">
        <v>32</v>
      </c>
      <c r="D74" s="112"/>
      <c r="E74" s="112"/>
      <c r="F74" s="112"/>
      <c r="G74" s="112"/>
      <c r="H74" s="64">
        <f>(AI62+H64)-H65-H66</f>
        <v>1048.1300000000001</v>
      </c>
      <c r="I74" s="17">
        <f>(H74+I64)-I65-I66</f>
        <v>1048.1300000000001</v>
      </c>
      <c r="J74" s="10">
        <f t="shared" ref="J74:AK74" si="5">(I74+J64)-J65-J66</f>
        <v>1048.1300000000001</v>
      </c>
      <c r="K74" s="10">
        <f t="shared" si="5"/>
        <v>1048.1300000000001</v>
      </c>
      <c r="L74" s="10">
        <f t="shared" si="5"/>
        <v>1048.1300000000001</v>
      </c>
      <c r="M74" s="10">
        <f t="shared" si="5"/>
        <v>1048.1300000000001</v>
      </c>
      <c r="N74" s="10">
        <f t="shared" si="5"/>
        <v>1048.1300000000001</v>
      </c>
      <c r="O74" s="10">
        <f t="shared" si="5"/>
        <v>1048.1300000000001</v>
      </c>
      <c r="P74" s="10">
        <f t="shared" si="5"/>
        <v>1048.1300000000001</v>
      </c>
      <c r="Q74" s="10">
        <f t="shared" si="5"/>
        <v>1048.1300000000001</v>
      </c>
      <c r="R74" s="10">
        <f t="shared" si="5"/>
        <v>1048.1300000000001</v>
      </c>
      <c r="S74" s="10">
        <f t="shared" si="5"/>
        <v>1048.1300000000001</v>
      </c>
      <c r="T74" s="10">
        <f t="shared" si="5"/>
        <v>1048.1300000000001</v>
      </c>
      <c r="U74" s="10">
        <f t="shared" si="5"/>
        <v>1048.1300000000001</v>
      </c>
      <c r="V74" s="10">
        <f t="shared" si="5"/>
        <v>1048.1300000000001</v>
      </c>
      <c r="W74" s="10">
        <f t="shared" si="5"/>
        <v>1048.1300000000001</v>
      </c>
      <c r="X74" s="10">
        <f t="shared" si="5"/>
        <v>1048.1300000000001</v>
      </c>
      <c r="Y74" s="10">
        <f t="shared" si="5"/>
        <v>1048.1300000000001</v>
      </c>
      <c r="Z74" s="10">
        <f t="shared" si="5"/>
        <v>1048.1300000000001</v>
      </c>
      <c r="AA74" s="10">
        <f t="shared" si="5"/>
        <v>1048.1300000000001</v>
      </c>
      <c r="AB74" s="10">
        <f t="shared" si="5"/>
        <v>1048.1300000000001</v>
      </c>
      <c r="AC74" s="10">
        <f t="shared" si="5"/>
        <v>1048.1300000000001</v>
      </c>
      <c r="AD74" s="10">
        <f t="shared" si="5"/>
        <v>1048.1300000000001</v>
      </c>
      <c r="AE74" s="10">
        <f t="shared" si="5"/>
        <v>1048.1300000000001</v>
      </c>
      <c r="AF74" s="10">
        <f t="shared" si="5"/>
        <v>1048.1300000000001</v>
      </c>
      <c r="AG74" s="10">
        <f t="shared" si="5"/>
        <v>1048.1300000000001</v>
      </c>
      <c r="AH74" s="10">
        <f t="shared" si="5"/>
        <v>1048.1300000000001</v>
      </c>
      <c r="AI74" s="11">
        <f t="shared" si="5"/>
        <v>1048.1300000000001</v>
      </c>
      <c r="AJ74" s="11">
        <f t="shared" si="5"/>
        <v>1048.1300000000001</v>
      </c>
      <c r="AK74" s="11">
        <f t="shared" si="5"/>
        <v>1048.1300000000001</v>
      </c>
      <c r="AL74" s="112"/>
      <c r="AM74" s="112"/>
      <c r="AN74" s="112"/>
      <c r="AO74" s="112"/>
      <c r="AP74" s="49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1:108" s="30" customFormat="1" ht="15" customHeight="1" outlineLevel="1" x14ac:dyDescent="0.2">
      <c r="A75" s="31"/>
      <c r="B75" s="36"/>
      <c r="C75" s="37" t="s">
        <v>33</v>
      </c>
      <c r="D75" s="112"/>
      <c r="E75" s="112"/>
      <c r="F75" s="112"/>
      <c r="G75" s="112"/>
      <c r="H75" s="112"/>
      <c r="I75" s="112"/>
      <c r="J75" s="63">
        <v>1</v>
      </c>
      <c r="K75" s="12">
        <v>2</v>
      </c>
      <c r="L75" s="12">
        <v>3</v>
      </c>
      <c r="M75" s="12">
        <v>4</v>
      </c>
      <c r="N75" s="12">
        <v>5</v>
      </c>
      <c r="O75" s="12">
        <v>6</v>
      </c>
      <c r="P75" s="12">
        <v>7</v>
      </c>
      <c r="Q75" s="12">
        <v>8</v>
      </c>
      <c r="R75" s="12">
        <v>9</v>
      </c>
      <c r="S75" s="12">
        <v>10</v>
      </c>
      <c r="T75" s="12">
        <v>11</v>
      </c>
      <c r="U75" s="12">
        <v>12</v>
      </c>
      <c r="V75" s="12">
        <v>13</v>
      </c>
      <c r="W75" s="12">
        <v>14</v>
      </c>
      <c r="X75" s="12">
        <v>15</v>
      </c>
      <c r="Y75" s="12">
        <v>16</v>
      </c>
      <c r="Z75" s="12">
        <v>17</v>
      </c>
      <c r="AA75" s="12">
        <v>18</v>
      </c>
      <c r="AB75" s="12">
        <v>19</v>
      </c>
      <c r="AC75" s="12">
        <v>20</v>
      </c>
      <c r="AD75" s="12">
        <v>21</v>
      </c>
      <c r="AE75" s="12">
        <v>22</v>
      </c>
      <c r="AF75" s="12">
        <v>23</v>
      </c>
      <c r="AG75" s="12">
        <v>24</v>
      </c>
      <c r="AH75" s="12">
        <v>25</v>
      </c>
      <c r="AI75" s="12">
        <v>26</v>
      </c>
      <c r="AJ75" s="12">
        <v>27</v>
      </c>
      <c r="AK75" s="12">
        <v>28</v>
      </c>
      <c r="AL75" s="12">
        <v>29</v>
      </c>
      <c r="AM75" s="12">
        <v>30</v>
      </c>
      <c r="AN75" s="65">
        <v>31</v>
      </c>
      <c r="AO75" s="113"/>
      <c r="AP75" s="28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</row>
    <row r="76" spans="1:108" s="30" customFormat="1" outlineLevel="1" x14ac:dyDescent="0.2">
      <c r="A76" s="31"/>
      <c r="B76" s="40" t="s">
        <v>8</v>
      </c>
      <c r="C76" s="50">
        <f>SUM(D76:AO76)</f>
        <v>0</v>
      </c>
      <c r="D76" s="112"/>
      <c r="E76" s="112"/>
      <c r="F76" s="112"/>
      <c r="G76" s="112"/>
      <c r="H76" s="112"/>
      <c r="I76" s="112"/>
      <c r="J76" s="8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90"/>
      <c r="AM76" s="90"/>
      <c r="AN76" s="90"/>
      <c r="AO76" s="113"/>
      <c r="AP76" s="49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1:108" s="30" customFormat="1" outlineLevel="1" x14ac:dyDescent="0.2">
      <c r="A77" s="31"/>
      <c r="B77" s="40" t="s">
        <v>9</v>
      </c>
      <c r="C77" s="51">
        <f>SUM(D77:AO77)</f>
        <v>0</v>
      </c>
      <c r="D77" s="112"/>
      <c r="E77" s="112"/>
      <c r="F77" s="112"/>
      <c r="G77" s="112"/>
      <c r="H77" s="112"/>
      <c r="I77" s="112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2"/>
      <c r="AN77" s="92"/>
      <c r="AO77" s="113"/>
      <c r="AP77" s="49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1:108" s="30" customFormat="1" outlineLevel="1" x14ac:dyDescent="0.2">
      <c r="A78" s="31"/>
      <c r="B78" s="40" t="s">
        <v>10</v>
      </c>
      <c r="C78" s="52">
        <f>SUM(D78:AO78)</f>
        <v>0</v>
      </c>
      <c r="D78" s="112"/>
      <c r="E78" s="112"/>
      <c r="F78" s="112"/>
      <c r="G78" s="112"/>
      <c r="H78" s="112"/>
      <c r="I78" s="112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4"/>
      <c r="AN78" s="94"/>
      <c r="AO78" s="113"/>
      <c r="AP78" s="49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1:108" s="30" customFormat="1" outlineLevel="1" x14ac:dyDescent="0.2">
      <c r="A79" s="31"/>
      <c r="B79" s="40" t="s">
        <v>11</v>
      </c>
      <c r="C79" s="25">
        <f>C67+(C76-C77-C78)</f>
        <v>298.12999999999988</v>
      </c>
      <c r="D79" s="112"/>
      <c r="E79" s="112"/>
      <c r="F79" s="112"/>
      <c r="G79" s="112"/>
      <c r="H79" s="112"/>
      <c r="I79" s="112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6"/>
      <c r="AN79" s="96"/>
      <c r="AO79" s="113"/>
      <c r="AP79" s="4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1:108" s="30" customFormat="1" outlineLevel="1" x14ac:dyDescent="0.2">
      <c r="A80" s="31"/>
      <c r="B80" s="40"/>
      <c r="C80" s="41" t="s">
        <v>12</v>
      </c>
      <c r="D80" s="112"/>
      <c r="E80" s="112"/>
      <c r="F80" s="112"/>
      <c r="G80" s="112"/>
      <c r="H80" s="112"/>
      <c r="I80" s="112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90"/>
      <c r="AN80" s="90"/>
      <c r="AO80" s="113"/>
      <c r="AP80" s="4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1:108" s="30" customFormat="1" outlineLevel="1" x14ac:dyDescent="0.2">
      <c r="A81" s="31"/>
      <c r="B81" s="40"/>
      <c r="C81" s="41" t="s">
        <v>12</v>
      </c>
      <c r="D81" s="112"/>
      <c r="E81" s="112"/>
      <c r="F81" s="112"/>
      <c r="G81" s="112"/>
      <c r="H81" s="112"/>
      <c r="I81" s="112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4"/>
      <c r="AN81" s="94"/>
      <c r="AO81" s="113"/>
      <c r="AP81" s="49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1:108" s="30" customFormat="1" outlineLevel="1" x14ac:dyDescent="0.2">
      <c r="A82" s="31"/>
      <c r="B82" s="40"/>
      <c r="C82" s="41" t="s">
        <v>12</v>
      </c>
      <c r="D82" s="112"/>
      <c r="E82" s="112"/>
      <c r="F82" s="112"/>
      <c r="G82" s="112"/>
      <c r="H82" s="112"/>
      <c r="I82" s="112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2"/>
      <c r="AN82" s="92"/>
      <c r="AO82" s="113"/>
      <c r="AP82" s="49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1:108" s="30" customFormat="1" outlineLevel="1" x14ac:dyDescent="0.2">
      <c r="A83" s="31"/>
      <c r="B83" s="40"/>
      <c r="C83" s="41" t="s">
        <v>12</v>
      </c>
      <c r="D83" s="112"/>
      <c r="E83" s="112"/>
      <c r="F83" s="112"/>
      <c r="G83" s="112"/>
      <c r="H83" s="112"/>
      <c r="I83" s="112"/>
      <c r="J83" s="97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2"/>
      <c r="AM83" s="92"/>
      <c r="AN83" s="92"/>
      <c r="AO83" s="113"/>
      <c r="AP83" s="49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1:108" s="30" customFormat="1" outlineLevel="1" x14ac:dyDescent="0.2">
      <c r="A84" s="31"/>
      <c r="B84" s="40"/>
      <c r="C84" s="41" t="s">
        <v>12</v>
      </c>
      <c r="D84" s="112"/>
      <c r="E84" s="112"/>
      <c r="F84" s="112"/>
      <c r="G84" s="112"/>
      <c r="H84" s="112"/>
      <c r="I84" s="112"/>
      <c r="J84" s="97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2"/>
      <c r="AM84" s="92"/>
      <c r="AN84" s="92"/>
      <c r="AO84" s="113"/>
      <c r="AP84" s="49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1:108" s="30" customFormat="1" outlineLevel="1" x14ac:dyDescent="0.2">
      <c r="A85" s="31"/>
      <c r="B85" s="40"/>
      <c r="C85" s="41" t="s">
        <v>12</v>
      </c>
      <c r="D85" s="112"/>
      <c r="E85" s="112"/>
      <c r="F85" s="112"/>
      <c r="G85" s="112"/>
      <c r="H85" s="112"/>
      <c r="I85" s="112"/>
      <c r="J85" s="98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100"/>
      <c r="AM85" s="100"/>
      <c r="AN85" s="100"/>
      <c r="AO85" s="113"/>
      <c r="AP85" s="49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s="30" customFormat="1" x14ac:dyDescent="0.2">
      <c r="A86" s="31"/>
      <c r="B86" s="36"/>
      <c r="C86" s="42" t="s">
        <v>36</v>
      </c>
      <c r="D86" s="112"/>
      <c r="E86" s="112"/>
      <c r="F86" s="112"/>
      <c r="G86" s="112"/>
      <c r="H86" s="112"/>
      <c r="I86" s="112"/>
      <c r="J86" s="15">
        <f>(AK74+J76)-J77-J78</f>
        <v>1048.1300000000001</v>
      </c>
      <c r="K86" s="10">
        <f>(J86+K76)-K77-K78</f>
        <v>1048.1300000000001</v>
      </c>
      <c r="L86" s="10">
        <f t="shared" ref="L86:AN86" si="6">(K86+L76)-L77-L78</f>
        <v>1048.1300000000001</v>
      </c>
      <c r="M86" s="10">
        <f t="shared" si="6"/>
        <v>1048.1300000000001</v>
      </c>
      <c r="N86" s="10">
        <f t="shared" si="6"/>
        <v>1048.1300000000001</v>
      </c>
      <c r="O86" s="10">
        <f t="shared" si="6"/>
        <v>1048.1300000000001</v>
      </c>
      <c r="P86" s="10">
        <f t="shared" si="6"/>
        <v>1048.1300000000001</v>
      </c>
      <c r="Q86" s="10">
        <f t="shared" si="6"/>
        <v>1048.1300000000001</v>
      </c>
      <c r="R86" s="10">
        <f t="shared" si="6"/>
        <v>1048.1300000000001</v>
      </c>
      <c r="S86" s="10">
        <f t="shared" si="6"/>
        <v>1048.1300000000001</v>
      </c>
      <c r="T86" s="10">
        <f t="shared" si="6"/>
        <v>1048.1300000000001</v>
      </c>
      <c r="U86" s="10">
        <f t="shared" si="6"/>
        <v>1048.1300000000001</v>
      </c>
      <c r="V86" s="10">
        <f t="shared" si="6"/>
        <v>1048.1300000000001</v>
      </c>
      <c r="W86" s="10">
        <f t="shared" si="6"/>
        <v>1048.1300000000001</v>
      </c>
      <c r="X86" s="10">
        <f t="shared" si="6"/>
        <v>1048.1300000000001</v>
      </c>
      <c r="Y86" s="10">
        <f t="shared" si="6"/>
        <v>1048.1300000000001</v>
      </c>
      <c r="Z86" s="10">
        <f t="shared" si="6"/>
        <v>1048.1300000000001</v>
      </c>
      <c r="AA86" s="10">
        <f t="shared" si="6"/>
        <v>1048.1300000000001</v>
      </c>
      <c r="AB86" s="10">
        <f t="shared" si="6"/>
        <v>1048.1300000000001</v>
      </c>
      <c r="AC86" s="10">
        <f t="shared" si="6"/>
        <v>1048.1300000000001</v>
      </c>
      <c r="AD86" s="10">
        <f t="shared" si="6"/>
        <v>1048.1300000000001</v>
      </c>
      <c r="AE86" s="10">
        <f t="shared" si="6"/>
        <v>1048.1300000000001</v>
      </c>
      <c r="AF86" s="10">
        <f t="shared" si="6"/>
        <v>1048.1300000000001</v>
      </c>
      <c r="AG86" s="10">
        <f t="shared" si="6"/>
        <v>1048.1300000000001</v>
      </c>
      <c r="AH86" s="10">
        <f t="shared" si="6"/>
        <v>1048.1300000000001</v>
      </c>
      <c r="AI86" s="17">
        <f t="shared" si="6"/>
        <v>1048.1300000000001</v>
      </c>
      <c r="AJ86" s="17">
        <f t="shared" si="6"/>
        <v>1048.1300000000001</v>
      </c>
      <c r="AK86" s="17">
        <f t="shared" si="6"/>
        <v>1048.1300000000001</v>
      </c>
      <c r="AL86" s="18">
        <f t="shared" si="6"/>
        <v>1048.1300000000001</v>
      </c>
      <c r="AM86" s="18">
        <f t="shared" si="6"/>
        <v>1048.1300000000001</v>
      </c>
      <c r="AN86" s="18">
        <f t="shared" si="6"/>
        <v>1048.1300000000001</v>
      </c>
      <c r="AO86" s="113"/>
      <c r="AP86" s="49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s="30" customFormat="1" outlineLevel="1" x14ac:dyDescent="0.2">
      <c r="A87" s="31"/>
      <c r="B87" s="36"/>
      <c r="C87" s="37" t="s">
        <v>37</v>
      </c>
      <c r="D87" s="112"/>
      <c r="E87" s="112"/>
      <c r="F87" s="63">
        <v>1</v>
      </c>
      <c r="G87" s="12">
        <v>2</v>
      </c>
      <c r="H87" s="12">
        <v>3</v>
      </c>
      <c r="I87" s="12">
        <v>4</v>
      </c>
      <c r="J87" s="12">
        <v>5</v>
      </c>
      <c r="K87" s="12">
        <v>6</v>
      </c>
      <c r="L87" s="12">
        <v>7</v>
      </c>
      <c r="M87" s="12">
        <v>8</v>
      </c>
      <c r="N87" s="12">
        <v>9</v>
      </c>
      <c r="O87" s="12">
        <v>10</v>
      </c>
      <c r="P87" s="12">
        <v>11</v>
      </c>
      <c r="Q87" s="12">
        <v>12</v>
      </c>
      <c r="R87" s="12">
        <v>13</v>
      </c>
      <c r="S87" s="12">
        <v>14</v>
      </c>
      <c r="T87" s="12">
        <v>15</v>
      </c>
      <c r="U87" s="12">
        <v>16</v>
      </c>
      <c r="V87" s="12">
        <v>17</v>
      </c>
      <c r="W87" s="12">
        <v>18</v>
      </c>
      <c r="X87" s="12">
        <v>19</v>
      </c>
      <c r="Y87" s="12">
        <v>20</v>
      </c>
      <c r="Z87" s="12">
        <v>21</v>
      </c>
      <c r="AA87" s="12">
        <v>22</v>
      </c>
      <c r="AB87" s="12">
        <v>23</v>
      </c>
      <c r="AC87" s="12">
        <v>24</v>
      </c>
      <c r="AD87" s="12">
        <v>25</v>
      </c>
      <c r="AE87" s="12">
        <v>26</v>
      </c>
      <c r="AF87" s="12">
        <v>27</v>
      </c>
      <c r="AG87" s="12">
        <v>28</v>
      </c>
      <c r="AH87" s="12">
        <v>29</v>
      </c>
      <c r="AI87" s="12">
        <v>30</v>
      </c>
      <c r="AJ87" s="65">
        <v>31</v>
      </c>
      <c r="AK87" s="112"/>
      <c r="AL87" s="112"/>
      <c r="AM87" s="112"/>
      <c r="AN87" s="112"/>
      <c r="AO87" s="112"/>
      <c r="AP87" s="53"/>
    </row>
    <row r="88" spans="1:108" s="30" customFormat="1" outlineLevel="1" x14ac:dyDescent="0.2">
      <c r="A88" s="31"/>
      <c r="B88" s="40" t="s">
        <v>8</v>
      </c>
      <c r="C88" s="50">
        <f>SUM(D88:AO88)</f>
        <v>0</v>
      </c>
      <c r="D88" s="112"/>
      <c r="E88" s="112"/>
      <c r="F88" s="88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90"/>
      <c r="AI88" s="90"/>
      <c r="AJ88" s="90"/>
      <c r="AK88" s="112"/>
      <c r="AL88" s="112"/>
      <c r="AM88" s="112"/>
      <c r="AN88" s="112"/>
      <c r="AO88" s="112"/>
      <c r="AP88" s="49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s="30" customFormat="1" outlineLevel="1" x14ac:dyDescent="0.2">
      <c r="A89" s="31"/>
      <c r="B89" s="40" t="s">
        <v>9</v>
      </c>
      <c r="C89" s="51">
        <f>SUM(D89:AO89)</f>
        <v>0</v>
      </c>
      <c r="D89" s="112"/>
      <c r="E89" s="112"/>
      <c r="F89" s="97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2"/>
      <c r="AJ89" s="91"/>
      <c r="AK89" s="112"/>
      <c r="AL89" s="112"/>
      <c r="AM89" s="112"/>
      <c r="AN89" s="112"/>
      <c r="AO89" s="112"/>
      <c r="AP89" s="49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 s="30" customFormat="1" outlineLevel="1" x14ac:dyDescent="0.2">
      <c r="A90" s="31"/>
      <c r="B90" s="40" t="s">
        <v>10</v>
      </c>
      <c r="C90" s="52">
        <f>SUM(D90:AO90)</f>
        <v>0</v>
      </c>
      <c r="D90" s="112"/>
      <c r="E90" s="112"/>
      <c r="F90" s="101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4"/>
      <c r="AJ90" s="93"/>
      <c r="AK90" s="112"/>
      <c r="AL90" s="112"/>
      <c r="AM90" s="112"/>
      <c r="AN90" s="112"/>
      <c r="AO90" s="112"/>
      <c r="AP90" s="49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1:108" s="30" customFormat="1" outlineLevel="1" x14ac:dyDescent="0.2">
      <c r="A91" s="31"/>
      <c r="B91" s="40" t="s">
        <v>11</v>
      </c>
      <c r="C91" s="25">
        <f>C79+(C88-C89-C90)</f>
        <v>298.12999999999988</v>
      </c>
      <c r="D91" s="112"/>
      <c r="E91" s="112"/>
      <c r="F91" s="102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6"/>
      <c r="AJ91" s="95"/>
      <c r="AK91" s="112"/>
      <c r="AL91" s="112"/>
      <c r="AM91" s="112"/>
      <c r="AN91" s="112"/>
      <c r="AO91" s="112"/>
      <c r="AP91" s="49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1:108" s="30" customFormat="1" outlineLevel="1" x14ac:dyDescent="0.2">
      <c r="A92" s="31"/>
      <c r="B92" s="40"/>
      <c r="C92" s="41" t="s">
        <v>12</v>
      </c>
      <c r="D92" s="112"/>
      <c r="E92" s="112"/>
      <c r="F92" s="88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90"/>
      <c r="AJ92" s="89"/>
      <c r="AK92" s="112"/>
      <c r="AL92" s="112"/>
      <c r="AM92" s="112"/>
      <c r="AN92" s="112"/>
      <c r="AO92" s="112"/>
      <c r="AP92" s="49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1:108" s="30" customFormat="1" outlineLevel="1" x14ac:dyDescent="0.2">
      <c r="A93" s="31"/>
      <c r="B93" s="40"/>
      <c r="C93" s="41" t="s">
        <v>12</v>
      </c>
      <c r="D93" s="112"/>
      <c r="E93" s="112"/>
      <c r="F93" s="101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4"/>
      <c r="AJ93" s="93"/>
      <c r="AK93" s="112"/>
      <c r="AL93" s="112"/>
      <c r="AM93" s="112"/>
      <c r="AN93" s="112"/>
      <c r="AO93" s="112"/>
      <c r="AP93" s="49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1:108" s="30" customFormat="1" outlineLevel="1" x14ac:dyDescent="0.2">
      <c r="A94" s="31"/>
      <c r="B94" s="40"/>
      <c r="C94" s="41" t="s">
        <v>12</v>
      </c>
      <c r="D94" s="112"/>
      <c r="E94" s="112"/>
      <c r="F94" s="97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2"/>
      <c r="AJ94" s="91"/>
      <c r="AK94" s="112"/>
      <c r="AL94" s="112"/>
      <c r="AM94" s="112"/>
      <c r="AN94" s="112"/>
      <c r="AO94" s="112"/>
      <c r="AP94" s="49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1:108" s="30" customFormat="1" outlineLevel="1" x14ac:dyDescent="0.2">
      <c r="A95" s="31"/>
      <c r="B95" s="40"/>
      <c r="C95" s="41" t="s">
        <v>12</v>
      </c>
      <c r="D95" s="112"/>
      <c r="E95" s="112"/>
      <c r="F95" s="97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2"/>
      <c r="AI95" s="92"/>
      <c r="AJ95" s="92"/>
      <c r="AK95" s="112"/>
      <c r="AL95" s="112"/>
      <c r="AM95" s="112"/>
      <c r="AN95" s="112"/>
      <c r="AO95" s="112"/>
      <c r="AP95" s="49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1:108" s="30" customFormat="1" outlineLevel="1" x14ac:dyDescent="0.2">
      <c r="A96" s="31"/>
      <c r="B96" s="40"/>
      <c r="C96" s="41" t="s">
        <v>12</v>
      </c>
      <c r="D96" s="112"/>
      <c r="E96" s="112"/>
      <c r="F96" s="97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2"/>
      <c r="AI96" s="92"/>
      <c r="AJ96" s="92"/>
      <c r="AK96" s="112"/>
      <c r="AL96" s="112"/>
      <c r="AM96" s="112"/>
      <c r="AN96" s="112"/>
      <c r="AO96" s="112"/>
      <c r="AP96" s="49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1:108" s="30" customFormat="1" outlineLevel="1" x14ac:dyDescent="0.2">
      <c r="A97" s="31"/>
      <c r="B97" s="40"/>
      <c r="C97" s="41" t="s">
        <v>12</v>
      </c>
      <c r="D97" s="112"/>
      <c r="E97" s="112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100"/>
      <c r="AI97" s="100"/>
      <c r="AJ97" s="100"/>
      <c r="AK97" s="112"/>
      <c r="AL97" s="112"/>
      <c r="AM97" s="112"/>
      <c r="AN97" s="112"/>
      <c r="AO97" s="112"/>
      <c r="AP97" s="49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08" s="30" customFormat="1" x14ac:dyDescent="0.2">
      <c r="A98" s="31"/>
      <c r="B98" s="36"/>
      <c r="C98" s="42" t="s">
        <v>38</v>
      </c>
      <c r="D98" s="112"/>
      <c r="E98" s="112"/>
      <c r="F98" s="64">
        <f>(AN86+F88)-F89-F90</f>
        <v>1048.1300000000001</v>
      </c>
      <c r="G98" s="17">
        <f>(F98+G88)-G89-G90</f>
        <v>1048.1300000000001</v>
      </c>
      <c r="H98" s="17">
        <f t="shared" ref="H98:AJ98" si="7">(G98+H88)-H89-H90</f>
        <v>1048.1300000000001</v>
      </c>
      <c r="I98" s="10">
        <f t="shared" si="7"/>
        <v>1048.1300000000001</v>
      </c>
      <c r="J98" s="10">
        <f t="shared" si="7"/>
        <v>1048.1300000000001</v>
      </c>
      <c r="K98" s="10">
        <f t="shared" si="7"/>
        <v>1048.1300000000001</v>
      </c>
      <c r="L98" s="10">
        <f t="shared" si="7"/>
        <v>1048.1300000000001</v>
      </c>
      <c r="M98" s="10">
        <f t="shared" si="7"/>
        <v>1048.1300000000001</v>
      </c>
      <c r="N98" s="10">
        <f t="shared" si="7"/>
        <v>1048.1300000000001</v>
      </c>
      <c r="O98" s="10">
        <f t="shared" si="7"/>
        <v>1048.1300000000001</v>
      </c>
      <c r="P98" s="10">
        <f t="shared" si="7"/>
        <v>1048.1300000000001</v>
      </c>
      <c r="Q98" s="10">
        <f t="shared" si="7"/>
        <v>1048.1300000000001</v>
      </c>
      <c r="R98" s="10">
        <f t="shared" si="7"/>
        <v>1048.1300000000001</v>
      </c>
      <c r="S98" s="10">
        <f t="shared" si="7"/>
        <v>1048.1300000000001</v>
      </c>
      <c r="T98" s="10">
        <f t="shared" si="7"/>
        <v>1048.1300000000001</v>
      </c>
      <c r="U98" s="10">
        <f t="shared" si="7"/>
        <v>1048.1300000000001</v>
      </c>
      <c r="V98" s="10">
        <f t="shared" si="7"/>
        <v>1048.1300000000001</v>
      </c>
      <c r="W98" s="10">
        <f t="shared" si="7"/>
        <v>1048.1300000000001</v>
      </c>
      <c r="X98" s="10">
        <f t="shared" si="7"/>
        <v>1048.1300000000001</v>
      </c>
      <c r="Y98" s="10">
        <f t="shared" si="7"/>
        <v>1048.1300000000001</v>
      </c>
      <c r="Z98" s="10">
        <f t="shared" si="7"/>
        <v>1048.1300000000001</v>
      </c>
      <c r="AA98" s="10">
        <f t="shared" si="7"/>
        <v>1048.1300000000001</v>
      </c>
      <c r="AB98" s="10">
        <f t="shared" si="7"/>
        <v>1048.1300000000001</v>
      </c>
      <c r="AC98" s="10">
        <f t="shared" si="7"/>
        <v>1048.1300000000001</v>
      </c>
      <c r="AD98" s="10">
        <f t="shared" si="7"/>
        <v>1048.1300000000001</v>
      </c>
      <c r="AE98" s="10">
        <f t="shared" si="7"/>
        <v>1048.1300000000001</v>
      </c>
      <c r="AF98" s="10">
        <f t="shared" si="7"/>
        <v>1048.1300000000001</v>
      </c>
      <c r="AG98" s="10">
        <f t="shared" si="7"/>
        <v>1048.1300000000001</v>
      </c>
      <c r="AH98" s="11">
        <f t="shared" si="7"/>
        <v>1048.1300000000001</v>
      </c>
      <c r="AI98" s="11">
        <f t="shared" si="7"/>
        <v>1048.1300000000001</v>
      </c>
      <c r="AJ98" s="11">
        <f t="shared" si="7"/>
        <v>1048.1300000000001</v>
      </c>
      <c r="AK98" s="112"/>
      <c r="AL98" s="112"/>
      <c r="AM98" s="112"/>
      <c r="AN98" s="112"/>
      <c r="AO98" s="112"/>
      <c r="AP98" s="49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08" s="30" customFormat="1" ht="12.75" customHeight="1" outlineLevel="1" x14ac:dyDescent="0.2">
      <c r="A99" s="31"/>
      <c r="B99" s="36"/>
      <c r="C99" s="37" t="s">
        <v>39</v>
      </c>
      <c r="D99" s="112"/>
      <c r="E99" s="112"/>
      <c r="F99" s="112"/>
      <c r="G99" s="112"/>
      <c r="H99" s="112"/>
      <c r="I99" s="63">
        <v>1</v>
      </c>
      <c r="J99" s="12">
        <v>2</v>
      </c>
      <c r="K99" s="12">
        <v>3</v>
      </c>
      <c r="L99" s="12">
        <v>4</v>
      </c>
      <c r="M99" s="12">
        <v>5</v>
      </c>
      <c r="N99" s="12">
        <v>6</v>
      </c>
      <c r="O99" s="12">
        <v>7</v>
      </c>
      <c r="P99" s="12">
        <v>8</v>
      </c>
      <c r="Q99" s="12">
        <v>9</v>
      </c>
      <c r="R99" s="12">
        <v>10</v>
      </c>
      <c r="S99" s="12">
        <v>11</v>
      </c>
      <c r="T99" s="12">
        <v>12</v>
      </c>
      <c r="U99" s="12">
        <v>13</v>
      </c>
      <c r="V99" s="12">
        <v>14</v>
      </c>
      <c r="W99" s="12">
        <v>15</v>
      </c>
      <c r="X99" s="12">
        <v>16</v>
      </c>
      <c r="Y99" s="12">
        <v>17</v>
      </c>
      <c r="Z99" s="12">
        <v>18</v>
      </c>
      <c r="AA99" s="12">
        <v>19</v>
      </c>
      <c r="AB99" s="12">
        <v>20</v>
      </c>
      <c r="AC99" s="12">
        <v>21</v>
      </c>
      <c r="AD99" s="12">
        <v>22</v>
      </c>
      <c r="AE99" s="12">
        <v>23</v>
      </c>
      <c r="AF99" s="12">
        <v>24</v>
      </c>
      <c r="AG99" s="12">
        <v>25</v>
      </c>
      <c r="AH99" s="12">
        <v>26</v>
      </c>
      <c r="AI99" s="12">
        <v>27</v>
      </c>
      <c r="AJ99" s="12">
        <v>28</v>
      </c>
      <c r="AK99" s="12">
        <v>29</v>
      </c>
      <c r="AL99" s="65">
        <v>30</v>
      </c>
      <c r="AM99" s="113"/>
      <c r="AN99" s="113"/>
      <c r="AO99" s="113"/>
      <c r="AP99" s="53"/>
    </row>
    <row r="100" spans="1:108" s="30" customFormat="1" ht="12.75" customHeight="1" outlineLevel="1" x14ac:dyDescent="0.2">
      <c r="A100" s="31"/>
      <c r="B100" s="40" t="s">
        <v>8</v>
      </c>
      <c r="C100" s="50">
        <f>SUM(D100:AO100)</f>
        <v>0</v>
      </c>
      <c r="D100" s="112"/>
      <c r="E100" s="112"/>
      <c r="F100" s="112"/>
      <c r="G100" s="112"/>
      <c r="H100" s="112"/>
      <c r="I100" s="88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90"/>
      <c r="AM100" s="113"/>
      <c r="AN100" s="113"/>
      <c r="AO100" s="113"/>
      <c r="AP100" s="49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08" s="30" customFormat="1" ht="12.75" customHeight="1" outlineLevel="1" x14ac:dyDescent="0.2">
      <c r="A101" s="31"/>
      <c r="B101" s="40" t="s">
        <v>9</v>
      </c>
      <c r="C101" s="51">
        <f>SUM(D101:AO101)</f>
        <v>0</v>
      </c>
      <c r="D101" s="112"/>
      <c r="E101" s="112"/>
      <c r="F101" s="112"/>
      <c r="G101" s="112"/>
      <c r="H101" s="112"/>
      <c r="I101" s="97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2"/>
      <c r="AM101" s="113"/>
      <c r="AN101" s="113"/>
      <c r="AO101" s="113"/>
      <c r="AP101" s="49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1:108" s="30" customFormat="1" ht="12.75" customHeight="1" outlineLevel="1" x14ac:dyDescent="0.2">
      <c r="A102" s="31"/>
      <c r="B102" s="40" t="s">
        <v>10</v>
      </c>
      <c r="C102" s="52">
        <f>SUM(D102:AO102)</f>
        <v>0</v>
      </c>
      <c r="D102" s="112"/>
      <c r="E102" s="112"/>
      <c r="F102" s="112"/>
      <c r="G102" s="112"/>
      <c r="H102" s="112"/>
      <c r="I102" s="10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4"/>
      <c r="AM102" s="113"/>
      <c r="AN102" s="113"/>
      <c r="AO102" s="113"/>
      <c r="AP102" s="49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1:108" s="30" customFormat="1" ht="12.75" customHeight="1" outlineLevel="1" x14ac:dyDescent="0.2">
      <c r="A103" s="31"/>
      <c r="B103" s="40" t="s">
        <v>11</v>
      </c>
      <c r="C103" s="25">
        <f>C91+(C100-C101-C102)</f>
        <v>298.12999999999988</v>
      </c>
      <c r="D103" s="112"/>
      <c r="E103" s="112"/>
      <c r="F103" s="112"/>
      <c r="G103" s="112"/>
      <c r="H103" s="112"/>
      <c r="I103" s="102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6"/>
      <c r="AM103" s="113"/>
      <c r="AN103" s="113"/>
      <c r="AO103" s="113"/>
      <c r="AP103" s="49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1:108" s="30" customFormat="1" ht="12.75" customHeight="1" outlineLevel="1" x14ac:dyDescent="0.2">
      <c r="A104" s="31"/>
      <c r="B104" s="40"/>
      <c r="C104" s="41" t="s">
        <v>12</v>
      </c>
      <c r="D104" s="112"/>
      <c r="E104" s="112"/>
      <c r="F104" s="112"/>
      <c r="G104" s="112"/>
      <c r="H104" s="112"/>
      <c r="I104" s="88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90"/>
      <c r="AM104" s="113"/>
      <c r="AN104" s="113"/>
      <c r="AO104" s="113"/>
      <c r="AP104" s="49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1:108" s="30" customFormat="1" ht="12.75" customHeight="1" outlineLevel="1" x14ac:dyDescent="0.2">
      <c r="A105" s="31"/>
      <c r="B105" s="40"/>
      <c r="C105" s="41" t="s">
        <v>12</v>
      </c>
      <c r="D105" s="112"/>
      <c r="E105" s="112"/>
      <c r="F105" s="112"/>
      <c r="G105" s="112"/>
      <c r="H105" s="112"/>
      <c r="I105" s="10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4"/>
      <c r="AM105" s="113"/>
      <c r="AN105" s="113"/>
      <c r="AO105" s="113"/>
      <c r="AP105" s="49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1:108" s="30" customFormat="1" ht="12.75" customHeight="1" outlineLevel="1" x14ac:dyDescent="0.2">
      <c r="A106" s="31"/>
      <c r="B106" s="40"/>
      <c r="C106" s="41" t="s">
        <v>12</v>
      </c>
      <c r="D106" s="112"/>
      <c r="E106" s="112"/>
      <c r="F106" s="112"/>
      <c r="G106" s="112"/>
      <c r="H106" s="112"/>
      <c r="I106" s="97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2"/>
      <c r="AM106" s="113"/>
      <c r="AN106" s="113"/>
      <c r="AO106" s="113"/>
      <c r="AP106" s="49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1:108" s="30" customFormat="1" ht="12.75" customHeight="1" outlineLevel="1" x14ac:dyDescent="0.2">
      <c r="A107" s="31"/>
      <c r="B107" s="40"/>
      <c r="C107" s="41" t="s">
        <v>12</v>
      </c>
      <c r="D107" s="112"/>
      <c r="E107" s="112"/>
      <c r="F107" s="112"/>
      <c r="G107" s="112"/>
      <c r="H107" s="112"/>
      <c r="I107" s="97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2"/>
      <c r="AM107" s="113"/>
      <c r="AN107" s="113"/>
      <c r="AO107" s="113"/>
      <c r="AP107" s="49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1:108" s="30" customFormat="1" ht="12.75" customHeight="1" outlineLevel="1" x14ac:dyDescent="0.2">
      <c r="A108" s="31"/>
      <c r="B108" s="40"/>
      <c r="C108" s="41" t="s">
        <v>12</v>
      </c>
      <c r="D108" s="112"/>
      <c r="E108" s="112"/>
      <c r="F108" s="112"/>
      <c r="G108" s="112"/>
      <c r="H108" s="112"/>
      <c r="I108" s="97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9"/>
      <c r="AH108" s="91"/>
      <c r="AI108" s="91"/>
      <c r="AJ108" s="91"/>
      <c r="AK108" s="91"/>
      <c r="AL108" s="92"/>
      <c r="AM108" s="113"/>
      <c r="AN108" s="113"/>
      <c r="AO108" s="113"/>
      <c r="AP108" s="49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</row>
    <row r="109" spans="1:108" s="30" customFormat="1" ht="12.75" customHeight="1" outlineLevel="1" x14ac:dyDescent="0.2">
      <c r="A109" s="31"/>
      <c r="B109" s="40"/>
      <c r="C109" s="41" t="s">
        <v>12</v>
      </c>
      <c r="D109" s="112"/>
      <c r="E109" s="112"/>
      <c r="F109" s="112"/>
      <c r="G109" s="112"/>
      <c r="H109" s="112"/>
      <c r="I109" s="98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100"/>
      <c r="AM109" s="113"/>
      <c r="AN109" s="113"/>
      <c r="AO109" s="113"/>
      <c r="AP109" s="49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</row>
    <row r="110" spans="1:108" s="30" customFormat="1" x14ac:dyDescent="0.2">
      <c r="A110" s="31"/>
      <c r="B110" s="36"/>
      <c r="C110" s="42" t="s">
        <v>40</v>
      </c>
      <c r="D110" s="112"/>
      <c r="E110" s="112"/>
      <c r="F110" s="112"/>
      <c r="G110" s="112"/>
      <c r="H110" s="112"/>
      <c r="I110" s="15">
        <f>(AJ98+I100)-I101-I102</f>
        <v>1048.1300000000001</v>
      </c>
      <c r="J110" s="10">
        <f>(I110+J100)-J101-J102</f>
        <v>1048.1300000000001</v>
      </c>
      <c r="K110" s="10">
        <f t="shared" ref="K110:AL110" si="8">(J110+K100)-K101-K102</f>
        <v>1048.1300000000001</v>
      </c>
      <c r="L110" s="10">
        <f t="shared" si="8"/>
        <v>1048.1300000000001</v>
      </c>
      <c r="M110" s="10">
        <f t="shared" si="8"/>
        <v>1048.1300000000001</v>
      </c>
      <c r="N110" s="10">
        <f t="shared" si="8"/>
        <v>1048.1300000000001</v>
      </c>
      <c r="O110" s="10">
        <f t="shared" si="8"/>
        <v>1048.1300000000001</v>
      </c>
      <c r="P110" s="10">
        <f t="shared" si="8"/>
        <v>1048.1300000000001</v>
      </c>
      <c r="Q110" s="10">
        <f t="shared" si="8"/>
        <v>1048.1300000000001</v>
      </c>
      <c r="R110" s="10">
        <f t="shared" si="8"/>
        <v>1048.1300000000001</v>
      </c>
      <c r="S110" s="10">
        <f t="shared" si="8"/>
        <v>1048.1300000000001</v>
      </c>
      <c r="T110" s="10">
        <f t="shared" si="8"/>
        <v>1048.1300000000001</v>
      </c>
      <c r="U110" s="10">
        <f t="shared" si="8"/>
        <v>1048.1300000000001</v>
      </c>
      <c r="V110" s="10">
        <f t="shared" si="8"/>
        <v>1048.1300000000001</v>
      </c>
      <c r="W110" s="10">
        <f t="shared" si="8"/>
        <v>1048.1300000000001</v>
      </c>
      <c r="X110" s="10">
        <f t="shared" si="8"/>
        <v>1048.1300000000001</v>
      </c>
      <c r="Y110" s="10">
        <f t="shared" si="8"/>
        <v>1048.1300000000001</v>
      </c>
      <c r="Z110" s="10">
        <f t="shared" si="8"/>
        <v>1048.1300000000001</v>
      </c>
      <c r="AA110" s="10">
        <f t="shared" si="8"/>
        <v>1048.1300000000001</v>
      </c>
      <c r="AB110" s="10">
        <f t="shared" si="8"/>
        <v>1048.1300000000001</v>
      </c>
      <c r="AC110" s="10">
        <f t="shared" si="8"/>
        <v>1048.1300000000001</v>
      </c>
      <c r="AD110" s="10">
        <f t="shared" si="8"/>
        <v>1048.1300000000001</v>
      </c>
      <c r="AE110" s="10">
        <f t="shared" si="8"/>
        <v>1048.1300000000001</v>
      </c>
      <c r="AF110" s="10">
        <f t="shared" si="8"/>
        <v>1048.1300000000001</v>
      </c>
      <c r="AG110" s="10">
        <f t="shared" si="8"/>
        <v>1048.1300000000001</v>
      </c>
      <c r="AH110" s="10">
        <f t="shared" si="8"/>
        <v>1048.1300000000001</v>
      </c>
      <c r="AI110" s="17">
        <f t="shared" si="8"/>
        <v>1048.1300000000001</v>
      </c>
      <c r="AJ110" s="18">
        <f t="shared" si="8"/>
        <v>1048.1300000000001</v>
      </c>
      <c r="AK110" s="18">
        <f t="shared" si="8"/>
        <v>1048.1300000000001</v>
      </c>
      <c r="AL110" s="18">
        <f t="shared" si="8"/>
        <v>1048.1300000000001</v>
      </c>
      <c r="AM110" s="113"/>
      <c r="AN110" s="113"/>
      <c r="AO110" s="113"/>
      <c r="AP110" s="49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</row>
    <row r="111" spans="1:108" s="30" customFormat="1" ht="12.75" customHeight="1" outlineLevel="1" x14ac:dyDescent="0.2">
      <c r="A111" s="31"/>
      <c r="B111" s="36"/>
      <c r="C111" s="37" t="s">
        <v>41</v>
      </c>
      <c r="D111" s="12">
        <v>1</v>
      </c>
      <c r="E111" s="12">
        <v>2</v>
      </c>
      <c r="F111" s="12">
        <v>3</v>
      </c>
      <c r="G111" s="12">
        <v>4</v>
      </c>
      <c r="H111" s="12">
        <v>5</v>
      </c>
      <c r="I111" s="12">
        <v>6</v>
      </c>
      <c r="J111" s="12">
        <v>7</v>
      </c>
      <c r="K111" s="12">
        <v>8</v>
      </c>
      <c r="L111" s="12">
        <v>9</v>
      </c>
      <c r="M111" s="12">
        <v>10</v>
      </c>
      <c r="N111" s="12">
        <v>11</v>
      </c>
      <c r="O111" s="12">
        <v>12</v>
      </c>
      <c r="P111" s="12">
        <v>13</v>
      </c>
      <c r="Q111" s="12">
        <v>14</v>
      </c>
      <c r="R111" s="12">
        <v>15</v>
      </c>
      <c r="S111" s="12">
        <v>16</v>
      </c>
      <c r="T111" s="12">
        <v>17</v>
      </c>
      <c r="U111" s="12">
        <v>18</v>
      </c>
      <c r="V111" s="12">
        <v>19</v>
      </c>
      <c r="W111" s="12">
        <v>20</v>
      </c>
      <c r="X111" s="12">
        <v>21</v>
      </c>
      <c r="Y111" s="12">
        <v>22</v>
      </c>
      <c r="Z111" s="12">
        <v>23</v>
      </c>
      <c r="AA111" s="12">
        <v>24</v>
      </c>
      <c r="AB111" s="12">
        <v>25</v>
      </c>
      <c r="AC111" s="12">
        <v>26</v>
      </c>
      <c r="AD111" s="12">
        <v>27</v>
      </c>
      <c r="AE111" s="12">
        <v>28</v>
      </c>
      <c r="AF111" s="12">
        <v>29</v>
      </c>
      <c r="AG111" s="12">
        <v>30</v>
      </c>
      <c r="AH111" s="65">
        <v>31</v>
      </c>
      <c r="AI111" s="112"/>
      <c r="AJ111" s="112"/>
      <c r="AK111" s="112"/>
      <c r="AL111" s="112"/>
      <c r="AM111" s="112"/>
      <c r="AN111" s="112"/>
      <c r="AO111" s="112"/>
      <c r="AP111" s="28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</row>
    <row r="112" spans="1:108" s="30" customFormat="1" ht="12.75" customHeight="1" outlineLevel="1" x14ac:dyDescent="0.2">
      <c r="A112" s="31"/>
      <c r="B112" s="40" t="s">
        <v>8</v>
      </c>
      <c r="C112" s="50">
        <f>SUM(D112:AO112)</f>
        <v>0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90"/>
      <c r="AI112" s="112"/>
      <c r="AJ112" s="112"/>
      <c r="AK112" s="112"/>
      <c r="AL112" s="112"/>
      <c r="AM112" s="112"/>
      <c r="AN112" s="112"/>
      <c r="AO112" s="112"/>
      <c r="AP112" s="49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</row>
    <row r="113" spans="1:108" s="30" customFormat="1" ht="12.75" customHeight="1" outlineLevel="1" x14ac:dyDescent="0.2">
      <c r="A113" s="31"/>
      <c r="B113" s="40" t="s">
        <v>9</v>
      </c>
      <c r="C113" s="51">
        <f>SUM(D113:AO113)</f>
        <v>0</v>
      </c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2"/>
      <c r="AI113" s="112"/>
      <c r="AJ113" s="112"/>
      <c r="AK113" s="112"/>
      <c r="AL113" s="112"/>
      <c r="AM113" s="112"/>
      <c r="AN113" s="112"/>
      <c r="AO113" s="112"/>
      <c r="AP113" s="49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</row>
    <row r="114" spans="1:108" s="30" customFormat="1" ht="12.75" customHeight="1" outlineLevel="1" x14ac:dyDescent="0.2">
      <c r="A114" s="31"/>
      <c r="B114" s="40" t="s">
        <v>10</v>
      </c>
      <c r="C114" s="52">
        <f>SUM(D114:AO114)</f>
        <v>0</v>
      </c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4"/>
      <c r="AI114" s="112"/>
      <c r="AJ114" s="112"/>
      <c r="AK114" s="112"/>
      <c r="AL114" s="112"/>
      <c r="AM114" s="112"/>
      <c r="AN114" s="112"/>
      <c r="AO114" s="112"/>
      <c r="AP114" s="49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</row>
    <row r="115" spans="1:108" s="30" customFormat="1" ht="12.75" customHeight="1" outlineLevel="1" x14ac:dyDescent="0.2">
      <c r="A115" s="31"/>
      <c r="B115" s="40" t="s">
        <v>11</v>
      </c>
      <c r="C115" s="25">
        <f>C103+(C112-C113-C114)</f>
        <v>298.12999999999988</v>
      </c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6"/>
      <c r="AI115" s="112"/>
      <c r="AJ115" s="112"/>
      <c r="AK115" s="112"/>
      <c r="AL115" s="112"/>
      <c r="AM115" s="112"/>
      <c r="AN115" s="112"/>
      <c r="AO115" s="112"/>
      <c r="AP115" s="49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08" s="30" customFormat="1" ht="12.75" customHeight="1" outlineLevel="1" x14ac:dyDescent="0.2">
      <c r="A116" s="31"/>
      <c r="B116" s="40"/>
      <c r="C116" s="41" t="s">
        <v>12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90"/>
      <c r="AI116" s="112"/>
      <c r="AJ116" s="112"/>
      <c r="AK116" s="112"/>
      <c r="AL116" s="112"/>
      <c r="AM116" s="112"/>
      <c r="AN116" s="112"/>
      <c r="AO116" s="112"/>
      <c r="AP116" s="49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</row>
    <row r="117" spans="1:108" s="30" customFormat="1" ht="12.75" customHeight="1" outlineLevel="1" x14ac:dyDescent="0.2">
      <c r="A117" s="31"/>
      <c r="B117" s="40"/>
      <c r="C117" s="41" t="s">
        <v>12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4"/>
      <c r="AI117" s="112"/>
      <c r="AJ117" s="112"/>
      <c r="AK117" s="112"/>
      <c r="AL117" s="112"/>
      <c r="AM117" s="112"/>
      <c r="AN117" s="112"/>
      <c r="AO117" s="112"/>
      <c r="AP117" s="49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</row>
    <row r="118" spans="1:108" s="30" customFormat="1" ht="12.75" customHeight="1" outlineLevel="1" x14ac:dyDescent="0.2">
      <c r="A118" s="31"/>
      <c r="B118" s="40"/>
      <c r="C118" s="41" t="s">
        <v>12</v>
      </c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2"/>
      <c r="AI118" s="112"/>
      <c r="AJ118" s="112"/>
      <c r="AK118" s="112"/>
      <c r="AL118" s="112"/>
      <c r="AM118" s="112"/>
      <c r="AN118" s="112"/>
      <c r="AO118" s="112"/>
      <c r="AP118" s="49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</row>
    <row r="119" spans="1:108" s="30" customFormat="1" ht="12.75" customHeight="1" outlineLevel="1" x14ac:dyDescent="0.2">
      <c r="A119" s="31"/>
      <c r="B119" s="40"/>
      <c r="C119" s="41" t="s">
        <v>12</v>
      </c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2"/>
      <c r="AI119" s="112"/>
      <c r="AJ119" s="112"/>
      <c r="AK119" s="112"/>
      <c r="AL119" s="112"/>
      <c r="AM119" s="112"/>
      <c r="AN119" s="112"/>
      <c r="AO119" s="112"/>
      <c r="AP119" s="49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</row>
    <row r="120" spans="1:108" s="30" customFormat="1" ht="12.75" customHeight="1" outlineLevel="1" x14ac:dyDescent="0.2">
      <c r="A120" s="31"/>
      <c r="B120" s="40"/>
      <c r="C120" s="41" t="s">
        <v>12</v>
      </c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2"/>
      <c r="AI120" s="112"/>
      <c r="AJ120" s="112"/>
      <c r="AK120" s="112"/>
      <c r="AL120" s="112"/>
      <c r="AM120" s="112"/>
      <c r="AN120" s="112"/>
      <c r="AO120" s="112"/>
      <c r="AP120" s="49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</row>
    <row r="121" spans="1:108" s="30" customFormat="1" ht="12.75" customHeight="1" outlineLevel="1" x14ac:dyDescent="0.2">
      <c r="A121" s="31"/>
      <c r="B121" s="40"/>
      <c r="C121" s="41" t="s">
        <v>12</v>
      </c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100"/>
      <c r="AI121" s="112"/>
      <c r="AJ121" s="112"/>
      <c r="AK121" s="112"/>
      <c r="AL121" s="112"/>
      <c r="AM121" s="112"/>
      <c r="AN121" s="112"/>
      <c r="AO121" s="112"/>
      <c r="AP121" s="49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</row>
    <row r="122" spans="1:108" s="30" customFormat="1" x14ac:dyDescent="0.2">
      <c r="A122" s="31"/>
      <c r="B122" s="36"/>
      <c r="C122" s="42" t="s">
        <v>42</v>
      </c>
      <c r="D122" s="17">
        <f>(AL110+D112)-D113-D114</f>
        <v>1048.1300000000001</v>
      </c>
      <c r="E122" s="17">
        <f>(D122+E112)-E113-E114</f>
        <v>1048.1300000000001</v>
      </c>
      <c r="F122" s="17">
        <f t="shared" ref="F122:AH122" si="9">(E122+F112)-F113-F114</f>
        <v>1048.1300000000001</v>
      </c>
      <c r="G122" s="10">
        <f t="shared" si="9"/>
        <v>1048.1300000000001</v>
      </c>
      <c r="H122" s="10">
        <f t="shared" si="9"/>
        <v>1048.1300000000001</v>
      </c>
      <c r="I122" s="10">
        <f t="shared" si="9"/>
        <v>1048.1300000000001</v>
      </c>
      <c r="J122" s="10">
        <f t="shared" si="9"/>
        <v>1048.1300000000001</v>
      </c>
      <c r="K122" s="10">
        <f t="shared" si="9"/>
        <v>1048.1300000000001</v>
      </c>
      <c r="L122" s="10">
        <f t="shared" si="9"/>
        <v>1048.1300000000001</v>
      </c>
      <c r="M122" s="10">
        <f t="shared" si="9"/>
        <v>1048.1300000000001</v>
      </c>
      <c r="N122" s="10">
        <f t="shared" si="9"/>
        <v>1048.1300000000001</v>
      </c>
      <c r="O122" s="10">
        <f t="shared" si="9"/>
        <v>1048.1300000000001</v>
      </c>
      <c r="P122" s="10">
        <f t="shared" si="9"/>
        <v>1048.1300000000001</v>
      </c>
      <c r="Q122" s="10">
        <f t="shared" si="9"/>
        <v>1048.1300000000001</v>
      </c>
      <c r="R122" s="10">
        <f t="shared" si="9"/>
        <v>1048.1300000000001</v>
      </c>
      <c r="S122" s="10">
        <f t="shared" si="9"/>
        <v>1048.1300000000001</v>
      </c>
      <c r="T122" s="10">
        <f t="shared" si="9"/>
        <v>1048.1300000000001</v>
      </c>
      <c r="U122" s="10">
        <f t="shared" si="9"/>
        <v>1048.1300000000001</v>
      </c>
      <c r="V122" s="10">
        <f t="shared" si="9"/>
        <v>1048.1300000000001</v>
      </c>
      <c r="W122" s="10">
        <f t="shared" si="9"/>
        <v>1048.1300000000001</v>
      </c>
      <c r="X122" s="10">
        <f t="shared" si="9"/>
        <v>1048.1300000000001</v>
      </c>
      <c r="Y122" s="10">
        <f t="shared" si="9"/>
        <v>1048.1300000000001</v>
      </c>
      <c r="Z122" s="10">
        <f t="shared" si="9"/>
        <v>1048.1300000000001</v>
      </c>
      <c r="AA122" s="10">
        <f t="shared" si="9"/>
        <v>1048.1300000000001</v>
      </c>
      <c r="AB122" s="10">
        <f t="shared" si="9"/>
        <v>1048.1300000000001</v>
      </c>
      <c r="AC122" s="10">
        <f t="shared" si="9"/>
        <v>1048.1300000000001</v>
      </c>
      <c r="AD122" s="10">
        <f t="shared" si="9"/>
        <v>1048.1300000000001</v>
      </c>
      <c r="AE122" s="10">
        <f t="shared" si="9"/>
        <v>1048.1300000000001</v>
      </c>
      <c r="AF122" s="10">
        <f t="shared" si="9"/>
        <v>1048.1300000000001</v>
      </c>
      <c r="AG122" s="10">
        <f t="shared" si="9"/>
        <v>1048.1300000000001</v>
      </c>
      <c r="AH122" s="11">
        <f t="shared" si="9"/>
        <v>1048.1300000000001</v>
      </c>
      <c r="AI122" s="112"/>
      <c r="AJ122" s="112"/>
      <c r="AK122" s="112"/>
      <c r="AL122" s="112"/>
      <c r="AM122" s="112"/>
      <c r="AN122" s="112"/>
      <c r="AO122" s="112"/>
      <c r="AP122" s="49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</row>
    <row r="123" spans="1:108" s="30" customFormat="1" outlineLevel="1" x14ac:dyDescent="0.2">
      <c r="A123" s="31"/>
      <c r="B123" s="36"/>
      <c r="C123" s="37" t="s">
        <v>43</v>
      </c>
      <c r="D123" s="112"/>
      <c r="E123" s="112"/>
      <c r="F123" s="112"/>
      <c r="G123" s="63">
        <v>1</v>
      </c>
      <c r="H123" s="12">
        <v>2</v>
      </c>
      <c r="I123" s="12">
        <v>3</v>
      </c>
      <c r="J123" s="12">
        <v>4</v>
      </c>
      <c r="K123" s="12">
        <v>5</v>
      </c>
      <c r="L123" s="12">
        <v>6</v>
      </c>
      <c r="M123" s="12">
        <v>7</v>
      </c>
      <c r="N123" s="12">
        <v>8</v>
      </c>
      <c r="O123" s="12">
        <v>9</v>
      </c>
      <c r="P123" s="12">
        <v>10</v>
      </c>
      <c r="Q123" s="12">
        <v>11</v>
      </c>
      <c r="R123" s="12">
        <v>12</v>
      </c>
      <c r="S123" s="12">
        <v>13</v>
      </c>
      <c r="T123" s="12">
        <v>14</v>
      </c>
      <c r="U123" s="12">
        <v>15</v>
      </c>
      <c r="V123" s="12">
        <v>16</v>
      </c>
      <c r="W123" s="12">
        <v>17</v>
      </c>
      <c r="X123" s="12">
        <v>18</v>
      </c>
      <c r="Y123" s="12">
        <v>19</v>
      </c>
      <c r="Z123" s="12">
        <v>20</v>
      </c>
      <c r="AA123" s="12">
        <v>21</v>
      </c>
      <c r="AB123" s="12">
        <v>22</v>
      </c>
      <c r="AC123" s="12">
        <v>23</v>
      </c>
      <c r="AD123" s="12">
        <v>24</v>
      </c>
      <c r="AE123" s="12">
        <v>25</v>
      </c>
      <c r="AF123" s="12">
        <v>26</v>
      </c>
      <c r="AG123" s="12">
        <v>27</v>
      </c>
      <c r="AH123" s="12">
        <v>28</v>
      </c>
      <c r="AI123" s="12">
        <v>29</v>
      </c>
      <c r="AJ123" s="65">
        <v>30</v>
      </c>
      <c r="AK123" s="112"/>
      <c r="AL123" s="112"/>
      <c r="AM123" s="112"/>
      <c r="AN123" s="112"/>
      <c r="AO123" s="112"/>
      <c r="AP123" s="28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</row>
    <row r="124" spans="1:108" s="30" customFormat="1" outlineLevel="1" x14ac:dyDescent="0.2">
      <c r="A124" s="31"/>
      <c r="B124" s="40" t="s">
        <v>8</v>
      </c>
      <c r="C124" s="50">
        <f>SUM(D124:AO124)</f>
        <v>0</v>
      </c>
      <c r="D124" s="112"/>
      <c r="E124" s="112"/>
      <c r="F124" s="112"/>
      <c r="G124" s="8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90"/>
      <c r="AJ124" s="90"/>
      <c r="AK124" s="112"/>
      <c r="AL124" s="112"/>
      <c r="AM124" s="112"/>
      <c r="AN124" s="112"/>
      <c r="AO124" s="112"/>
      <c r="AP124" s="49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</row>
    <row r="125" spans="1:108" s="30" customFormat="1" outlineLevel="1" x14ac:dyDescent="0.2">
      <c r="A125" s="31"/>
      <c r="B125" s="40" t="s">
        <v>9</v>
      </c>
      <c r="C125" s="51">
        <f>SUM(D125:AO125)</f>
        <v>0</v>
      </c>
      <c r="D125" s="112"/>
      <c r="E125" s="112"/>
      <c r="F125" s="112"/>
      <c r="G125" s="97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2"/>
      <c r="AK125" s="112"/>
      <c r="AL125" s="112"/>
      <c r="AM125" s="112"/>
      <c r="AN125" s="112"/>
      <c r="AO125" s="112"/>
      <c r="AP125" s="49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</row>
    <row r="126" spans="1:108" s="30" customFormat="1" outlineLevel="1" x14ac:dyDescent="0.2">
      <c r="A126" s="31"/>
      <c r="B126" s="40" t="s">
        <v>10</v>
      </c>
      <c r="C126" s="52">
        <f>SUM(D126:AO126)</f>
        <v>0</v>
      </c>
      <c r="D126" s="112"/>
      <c r="E126" s="112"/>
      <c r="F126" s="112"/>
      <c r="G126" s="101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4"/>
      <c r="AK126" s="112"/>
      <c r="AL126" s="112"/>
      <c r="AM126" s="112"/>
      <c r="AN126" s="112"/>
      <c r="AO126" s="112"/>
      <c r="AP126" s="49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</row>
    <row r="127" spans="1:108" s="30" customFormat="1" outlineLevel="1" x14ac:dyDescent="0.2">
      <c r="A127" s="31"/>
      <c r="B127" s="40" t="s">
        <v>11</v>
      </c>
      <c r="C127" s="25">
        <f>C115+(C124-C125-C126)</f>
        <v>298.12999999999988</v>
      </c>
      <c r="D127" s="112"/>
      <c r="E127" s="112"/>
      <c r="F127" s="112"/>
      <c r="G127" s="102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112"/>
      <c r="AL127" s="112"/>
      <c r="AM127" s="112"/>
      <c r="AN127" s="112"/>
      <c r="AO127" s="112"/>
      <c r="AP127" s="49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</row>
    <row r="128" spans="1:108" s="30" customFormat="1" outlineLevel="1" x14ac:dyDescent="0.2">
      <c r="A128" s="31"/>
      <c r="B128" s="40"/>
      <c r="C128" s="41" t="s">
        <v>12</v>
      </c>
      <c r="D128" s="112"/>
      <c r="E128" s="112"/>
      <c r="F128" s="112"/>
      <c r="G128" s="88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90"/>
      <c r="AK128" s="112"/>
      <c r="AL128" s="112"/>
      <c r="AM128" s="112"/>
      <c r="AN128" s="112"/>
      <c r="AO128" s="112"/>
      <c r="AP128" s="49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</row>
    <row r="129" spans="1:108" s="30" customFormat="1" outlineLevel="1" x14ac:dyDescent="0.2">
      <c r="A129" s="31"/>
      <c r="B129" s="40"/>
      <c r="C129" s="41" t="s">
        <v>12</v>
      </c>
      <c r="D129" s="112"/>
      <c r="E129" s="112"/>
      <c r="F129" s="112"/>
      <c r="G129" s="101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4"/>
      <c r="AK129" s="112"/>
      <c r="AL129" s="112"/>
      <c r="AM129" s="112"/>
      <c r="AN129" s="112"/>
      <c r="AO129" s="112"/>
      <c r="AP129" s="49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</row>
    <row r="130" spans="1:108" s="30" customFormat="1" outlineLevel="1" x14ac:dyDescent="0.2">
      <c r="A130" s="31"/>
      <c r="B130" s="40"/>
      <c r="C130" s="41" t="s">
        <v>12</v>
      </c>
      <c r="D130" s="112"/>
      <c r="E130" s="112"/>
      <c r="F130" s="112"/>
      <c r="G130" s="97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2"/>
      <c r="AK130" s="112"/>
      <c r="AL130" s="112"/>
      <c r="AM130" s="112"/>
      <c r="AN130" s="112"/>
      <c r="AO130" s="112"/>
      <c r="AP130" s="49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</row>
    <row r="131" spans="1:108" s="30" customFormat="1" outlineLevel="1" x14ac:dyDescent="0.2">
      <c r="A131" s="31"/>
      <c r="B131" s="40"/>
      <c r="C131" s="41" t="s">
        <v>12</v>
      </c>
      <c r="D131" s="112"/>
      <c r="E131" s="112"/>
      <c r="F131" s="112"/>
      <c r="G131" s="97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2"/>
      <c r="AI131" s="92"/>
      <c r="AJ131" s="92"/>
      <c r="AK131" s="112"/>
      <c r="AL131" s="112"/>
      <c r="AM131" s="112"/>
      <c r="AN131" s="112"/>
      <c r="AO131" s="112"/>
      <c r="AP131" s="49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</row>
    <row r="132" spans="1:108" s="30" customFormat="1" outlineLevel="1" x14ac:dyDescent="0.2">
      <c r="A132" s="31"/>
      <c r="B132" s="40"/>
      <c r="C132" s="41" t="s">
        <v>12</v>
      </c>
      <c r="D132" s="112"/>
      <c r="E132" s="112"/>
      <c r="F132" s="112"/>
      <c r="G132" s="97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2"/>
      <c r="AI132" s="92"/>
      <c r="AJ132" s="92"/>
      <c r="AK132" s="112"/>
      <c r="AL132" s="112"/>
      <c r="AM132" s="112"/>
      <c r="AN132" s="112"/>
      <c r="AO132" s="112"/>
      <c r="AP132" s="49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</row>
    <row r="133" spans="1:108" s="30" customFormat="1" outlineLevel="1" x14ac:dyDescent="0.2">
      <c r="A133" s="31"/>
      <c r="B133" s="40"/>
      <c r="C133" s="41" t="s">
        <v>12</v>
      </c>
      <c r="D133" s="112"/>
      <c r="E133" s="112"/>
      <c r="F133" s="112"/>
      <c r="G133" s="98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100"/>
      <c r="AI133" s="100"/>
      <c r="AJ133" s="100"/>
      <c r="AK133" s="112"/>
      <c r="AL133" s="112"/>
      <c r="AM133" s="112"/>
      <c r="AN133" s="112"/>
      <c r="AO133" s="112"/>
      <c r="AP133" s="49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</row>
    <row r="134" spans="1:108" s="30" customFormat="1" x14ac:dyDescent="0.2">
      <c r="A134" s="31"/>
      <c r="B134" s="36"/>
      <c r="C134" s="42" t="s">
        <v>44</v>
      </c>
      <c r="D134" s="112"/>
      <c r="E134" s="112"/>
      <c r="F134" s="112"/>
      <c r="G134" s="64">
        <f>(AH122+G124)-G125-G126</f>
        <v>1048.1300000000001</v>
      </c>
      <c r="H134" s="17">
        <f>(G134+H124)-H125-H126</f>
        <v>1048.1300000000001</v>
      </c>
      <c r="I134" s="10">
        <f t="shared" ref="I134:AJ134" si="10">(H134+I124)-I125-I126</f>
        <v>1048.1300000000001</v>
      </c>
      <c r="J134" s="10">
        <f t="shared" si="10"/>
        <v>1048.1300000000001</v>
      </c>
      <c r="K134" s="10">
        <f t="shared" si="10"/>
        <v>1048.1300000000001</v>
      </c>
      <c r="L134" s="10">
        <f t="shared" si="10"/>
        <v>1048.1300000000001</v>
      </c>
      <c r="M134" s="10">
        <f t="shared" si="10"/>
        <v>1048.1300000000001</v>
      </c>
      <c r="N134" s="10">
        <f t="shared" si="10"/>
        <v>1048.1300000000001</v>
      </c>
      <c r="O134" s="10">
        <f t="shared" si="10"/>
        <v>1048.1300000000001</v>
      </c>
      <c r="P134" s="10">
        <f t="shared" si="10"/>
        <v>1048.1300000000001</v>
      </c>
      <c r="Q134" s="10">
        <f t="shared" si="10"/>
        <v>1048.1300000000001</v>
      </c>
      <c r="R134" s="10">
        <f t="shared" si="10"/>
        <v>1048.1300000000001</v>
      </c>
      <c r="S134" s="10">
        <f t="shared" si="10"/>
        <v>1048.1300000000001</v>
      </c>
      <c r="T134" s="10">
        <f t="shared" si="10"/>
        <v>1048.1300000000001</v>
      </c>
      <c r="U134" s="10">
        <f t="shared" si="10"/>
        <v>1048.1300000000001</v>
      </c>
      <c r="V134" s="10">
        <f t="shared" si="10"/>
        <v>1048.1300000000001</v>
      </c>
      <c r="W134" s="10">
        <f t="shared" si="10"/>
        <v>1048.1300000000001</v>
      </c>
      <c r="X134" s="10">
        <f t="shared" si="10"/>
        <v>1048.1300000000001</v>
      </c>
      <c r="Y134" s="10">
        <f t="shared" si="10"/>
        <v>1048.1300000000001</v>
      </c>
      <c r="Z134" s="10">
        <f t="shared" si="10"/>
        <v>1048.1300000000001</v>
      </c>
      <c r="AA134" s="10">
        <f t="shared" si="10"/>
        <v>1048.1300000000001</v>
      </c>
      <c r="AB134" s="10">
        <f t="shared" si="10"/>
        <v>1048.1300000000001</v>
      </c>
      <c r="AC134" s="10">
        <f t="shared" si="10"/>
        <v>1048.1300000000001</v>
      </c>
      <c r="AD134" s="10">
        <f t="shared" si="10"/>
        <v>1048.1300000000001</v>
      </c>
      <c r="AE134" s="10">
        <f t="shared" si="10"/>
        <v>1048.1300000000001</v>
      </c>
      <c r="AF134" s="10">
        <f t="shared" si="10"/>
        <v>1048.1300000000001</v>
      </c>
      <c r="AG134" s="10">
        <f t="shared" si="10"/>
        <v>1048.1300000000001</v>
      </c>
      <c r="AH134" s="11">
        <f t="shared" si="10"/>
        <v>1048.1300000000001</v>
      </c>
      <c r="AI134" s="11">
        <f t="shared" si="10"/>
        <v>1048.1300000000001</v>
      </c>
      <c r="AJ134" s="11">
        <f t="shared" si="10"/>
        <v>1048.1300000000001</v>
      </c>
      <c r="AK134" s="112"/>
      <c r="AL134" s="112"/>
      <c r="AM134" s="112"/>
      <c r="AN134" s="112"/>
      <c r="AO134" s="112"/>
      <c r="AP134" s="49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</row>
    <row r="135" spans="1:108" s="30" customFormat="1" outlineLevel="1" x14ac:dyDescent="0.2">
      <c r="A135" s="31"/>
      <c r="B135" s="36"/>
      <c r="C135" s="37" t="s">
        <v>45</v>
      </c>
      <c r="D135" s="112"/>
      <c r="E135" s="112"/>
      <c r="F135" s="112"/>
      <c r="G135" s="112"/>
      <c r="H135" s="112"/>
      <c r="I135" s="63">
        <v>1</v>
      </c>
      <c r="J135" s="12">
        <v>2</v>
      </c>
      <c r="K135" s="12">
        <v>3</v>
      </c>
      <c r="L135" s="63">
        <v>4</v>
      </c>
      <c r="M135" s="12">
        <v>5</v>
      </c>
      <c r="N135" s="12">
        <v>6</v>
      </c>
      <c r="O135" s="63">
        <v>7</v>
      </c>
      <c r="P135" s="12">
        <v>8</v>
      </c>
      <c r="Q135" s="12">
        <v>9</v>
      </c>
      <c r="R135" s="63">
        <v>10</v>
      </c>
      <c r="S135" s="12">
        <v>11</v>
      </c>
      <c r="T135" s="12">
        <v>12</v>
      </c>
      <c r="U135" s="63">
        <v>13</v>
      </c>
      <c r="V135" s="12">
        <v>14</v>
      </c>
      <c r="W135" s="12">
        <v>15</v>
      </c>
      <c r="X135" s="63">
        <v>16</v>
      </c>
      <c r="Y135" s="12">
        <v>17</v>
      </c>
      <c r="Z135" s="12">
        <v>18</v>
      </c>
      <c r="AA135" s="63">
        <v>19</v>
      </c>
      <c r="AB135" s="12">
        <v>20</v>
      </c>
      <c r="AC135" s="12">
        <v>21</v>
      </c>
      <c r="AD135" s="63">
        <v>22</v>
      </c>
      <c r="AE135" s="12">
        <v>23</v>
      </c>
      <c r="AF135" s="12">
        <v>24</v>
      </c>
      <c r="AG135" s="63">
        <v>25</v>
      </c>
      <c r="AH135" s="12">
        <v>26</v>
      </c>
      <c r="AI135" s="12">
        <v>27</v>
      </c>
      <c r="AJ135" s="63">
        <v>28</v>
      </c>
      <c r="AK135" s="12">
        <v>29</v>
      </c>
      <c r="AL135" s="12">
        <v>30</v>
      </c>
      <c r="AM135" s="66">
        <v>31</v>
      </c>
      <c r="AN135" s="113"/>
      <c r="AO135" s="113"/>
      <c r="AP135" s="28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</row>
    <row r="136" spans="1:108" s="30" customFormat="1" outlineLevel="1" x14ac:dyDescent="0.2">
      <c r="A136" s="31"/>
      <c r="B136" s="40" t="s">
        <v>8</v>
      </c>
      <c r="C136" s="50">
        <f>SUM(D136:AO136)</f>
        <v>0</v>
      </c>
      <c r="D136" s="112"/>
      <c r="E136" s="112"/>
      <c r="F136" s="112"/>
      <c r="G136" s="112"/>
      <c r="H136" s="112"/>
      <c r="I136" s="88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90"/>
      <c r="AL136" s="90"/>
      <c r="AM136" s="90"/>
      <c r="AN136" s="113"/>
      <c r="AO136" s="113"/>
      <c r="AP136" s="49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</row>
    <row r="137" spans="1:108" s="30" customFormat="1" outlineLevel="1" x14ac:dyDescent="0.2">
      <c r="A137" s="31"/>
      <c r="B137" s="40" t="s">
        <v>9</v>
      </c>
      <c r="C137" s="51">
        <f>SUM(D137:AO137)</f>
        <v>0</v>
      </c>
      <c r="D137" s="112"/>
      <c r="E137" s="112"/>
      <c r="F137" s="112"/>
      <c r="G137" s="112"/>
      <c r="H137" s="112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2"/>
      <c r="AM137" s="91"/>
      <c r="AN137" s="113"/>
      <c r="AO137" s="113"/>
      <c r="AP137" s="49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</row>
    <row r="138" spans="1:108" s="30" customFormat="1" outlineLevel="1" x14ac:dyDescent="0.2">
      <c r="A138" s="31"/>
      <c r="B138" s="40" t="s">
        <v>10</v>
      </c>
      <c r="C138" s="52">
        <f>SUM(D138:AO138)</f>
        <v>0</v>
      </c>
      <c r="D138" s="112"/>
      <c r="E138" s="112"/>
      <c r="F138" s="112"/>
      <c r="G138" s="112"/>
      <c r="H138" s="112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4"/>
      <c r="AM138" s="93"/>
      <c r="AN138" s="113"/>
      <c r="AO138" s="113"/>
      <c r="AP138" s="49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</row>
    <row r="139" spans="1:108" s="30" customFormat="1" outlineLevel="1" x14ac:dyDescent="0.2">
      <c r="A139" s="31"/>
      <c r="B139" s="40" t="s">
        <v>11</v>
      </c>
      <c r="C139" s="25">
        <f>C127+(C136-C137-C138)</f>
        <v>298.12999999999988</v>
      </c>
      <c r="D139" s="112"/>
      <c r="E139" s="112"/>
      <c r="F139" s="112"/>
      <c r="G139" s="112"/>
      <c r="H139" s="112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6"/>
      <c r="AM139" s="95"/>
      <c r="AN139" s="113"/>
      <c r="AO139" s="113"/>
      <c r="AP139" s="49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</row>
    <row r="140" spans="1:108" s="30" customFormat="1" outlineLevel="1" x14ac:dyDescent="0.2">
      <c r="A140" s="31"/>
      <c r="B140" s="40"/>
      <c r="C140" s="41" t="s">
        <v>12</v>
      </c>
      <c r="D140" s="112"/>
      <c r="E140" s="112"/>
      <c r="F140" s="112"/>
      <c r="G140" s="112"/>
      <c r="H140" s="112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90"/>
      <c r="AM140" s="89"/>
      <c r="AN140" s="113"/>
      <c r="AO140" s="113"/>
      <c r="AP140" s="49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</row>
    <row r="141" spans="1:108" s="30" customFormat="1" outlineLevel="1" x14ac:dyDescent="0.2">
      <c r="A141" s="31"/>
      <c r="B141" s="40"/>
      <c r="C141" s="41" t="s">
        <v>12</v>
      </c>
      <c r="D141" s="112"/>
      <c r="E141" s="112"/>
      <c r="F141" s="112"/>
      <c r="G141" s="112"/>
      <c r="H141" s="112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4"/>
      <c r="AM141" s="93"/>
      <c r="AN141" s="113"/>
      <c r="AO141" s="113"/>
      <c r="AP141" s="49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</row>
    <row r="142" spans="1:108" s="30" customFormat="1" outlineLevel="1" x14ac:dyDescent="0.2">
      <c r="A142" s="31"/>
      <c r="B142" s="40"/>
      <c r="C142" s="41" t="s">
        <v>12</v>
      </c>
      <c r="D142" s="112"/>
      <c r="E142" s="112"/>
      <c r="F142" s="112"/>
      <c r="G142" s="112"/>
      <c r="H142" s="112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2"/>
      <c r="AM142" s="91"/>
      <c r="AN142" s="113"/>
      <c r="AO142" s="113"/>
      <c r="AP142" s="49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</row>
    <row r="143" spans="1:108" s="30" customFormat="1" outlineLevel="1" x14ac:dyDescent="0.2">
      <c r="A143" s="31"/>
      <c r="B143" s="40"/>
      <c r="C143" s="41" t="s">
        <v>12</v>
      </c>
      <c r="D143" s="112"/>
      <c r="E143" s="112"/>
      <c r="F143" s="112"/>
      <c r="G143" s="112"/>
      <c r="H143" s="112"/>
      <c r="I143" s="97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2"/>
      <c r="AL143" s="92"/>
      <c r="AM143" s="92"/>
      <c r="AN143" s="113"/>
      <c r="AO143" s="113"/>
      <c r="AP143" s="49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</row>
    <row r="144" spans="1:108" s="30" customFormat="1" outlineLevel="1" x14ac:dyDescent="0.2">
      <c r="A144" s="31"/>
      <c r="B144" s="40"/>
      <c r="C144" s="41" t="s">
        <v>12</v>
      </c>
      <c r="D144" s="112"/>
      <c r="E144" s="112"/>
      <c r="F144" s="112"/>
      <c r="G144" s="112"/>
      <c r="H144" s="112"/>
      <c r="I144" s="97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2"/>
      <c r="AL144" s="92"/>
      <c r="AM144" s="92"/>
      <c r="AN144" s="113"/>
      <c r="AO144" s="113"/>
      <c r="AP144" s="49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s="30" customFormat="1" outlineLevel="1" x14ac:dyDescent="0.2">
      <c r="A145" s="31"/>
      <c r="B145" s="40"/>
      <c r="C145" s="41" t="s">
        <v>12</v>
      </c>
      <c r="D145" s="112"/>
      <c r="E145" s="112"/>
      <c r="F145" s="112"/>
      <c r="G145" s="112"/>
      <c r="H145" s="112"/>
      <c r="I145" s="98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100"/>
      <c r="AL145" s="100"/>
      <c r="AM145" s="100"/>
      <c r="AN145" s="113"/>
      <c r="AO145" s="113"/>
      <c r="AP145" s="49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</row>
    <row r="146" spans="1:108" s="30" customFormat="1" x14ac:dyDescent="0.2">
      <c r="A146" s="31"/>
      <c r="B146" s="36"/>
      <c r="C146" s="42" t="s">
        <v>47</v>
      </c>
      <c r="D146" s="112"/>
      <c r="E146" s="112"/>
      <c r="F146" s="112"/>
      <c r="G146" s="112"/>
      <c r="H146" s="112"/>
      <c r="I146" s="15">
        <f>(AJ134+I136)-I137-I138</f>
        <v>1048.1300000000001</v>
      </c>
      <c r="J146" s="10">
        <f>(I146+J136)-J137-J138</f>
        <v>1048.1300000000001</v>
      </c>
      <c r="K146" s="10">
        <f t="shared" ref="K146:AM146" si="11">(J146+K136)-K137-K138</f>
        <v>1048.1300000000001</v>
      </c>
      <c r="L146" s="10">
        <f t="shared" si="11"/>
        <v>1048.1300000000001</v>
      </c>
      <c r="M146" s="10">
        <f t="shared" si="11"/>
        <v>1048.1300000000001</v>
      </c>
      <c r="N146" s="10">
        <f t="shared" si="11"/>
        <v>1048.1300000000001</v>
      </c>
      <c r="O146" s="10">
        <f t="shared" si="11"/>
        <v>1048.1300000000001</v>
      </c>
      <c r="P146" s="10">
        <f t="shared" si="11"/>
        <v>1048.1300000000001</v>
      </c>
      <c r="Q146" s="10">
        <f t="shared" si="11"/>
        <v>1048.1300000000001</v>
      </c>
      <c r="R146" s="10">
        <f t="shared" si="11"/>
        <v>1048.1300000000001</v>
      </c>
      <c r="S146" s="10">
        <f t="shared" si="11"/>
        <v>1048.1300000000001</v>
      </c>
      <c r="T146" s="10">
        <f t="shared" si="11"/>
        <v>1048.1300000000001</v>
      </c>
      <c r="U146" s="10">
        <f t="shared" si="11"/>
        <v>1048.1300000000001</v>
      </c>
      <c r="V146" s="10">
        <f t="shared" si="11"/>
        <v>1048.1300000000001</v>
      </c>
      <c r="W146" s="10">
        <f t="shared" si="11"/>
        <v>1048.1300000000001</v>
      </c>
      <c r="X146" s="10">
        <f t="shared" si="11"/>
        <v>1048.1300000000001</v>
      </c>
      <c r="Y146" s="10">
        <f t="shared" si="11"/>
        <v>1048.1300000000001</v>
      </c>
      <c r="Z146" s="10">
        <f t="shared" si="11"/>
        <v>1048.1300000000001</v>
      </c>
      <c r="AA146" s="10">
        <f t="shared" si="11"/>
        <v>1048.1300000000001</v>
      </c>
      <c r="AB146" s="10">
        <f t="shared" si="11"/>
        <v>1048.1300000000001</v>
      </c>
      <c r="AC146" s="10">
        <f t="shared" si="11"/>
        <v>1048.1300000000001</v>
      </c>
      <c r="AD146" s="10">
        <f t="shared" si="11"/>
        <v>1048.1300000000001</v>
      </c>
      <c r="AE146" s="10">
        <f t="shared" si="11"/>
        <v>1048.1300000000001</v>
      </c>
      <c r="AF146" s="10">
        <f t="shared" si="11"/>
        <v>1048.1300000000001</v>
      </c>
      <c r="AG146" s="10">
        <f t="shared" si="11"/>
        <v>1048.1300000000001</v>
      </c>
      <c r="AH146" s="10">
        <f t="shared" si="11"/>
        <v>1048.1300000000001</v>
      </c>
      <c r="AI146" s="10">
        <f t="shared" si="11"/>
        <v>1048.1300000000001</v>
      </c>
      <c r="AJ146" s="10">
        <f t="shared" si="11"/>
        <v>1048.1300000000001</v>
      </c>
      <c r="AK146" s="11">
        <f t="shared" si="11"/>
        <v>1048.1300000000001</v>
      </c>
      <c r="AL146" s="11">
        <f t="shared" si="11"/>
        <v>1048.1300000000001</v>
      </c>
      <c r="AM146" s="11">
        <f t="shared" si="11"/>
        <v>1048.1300000000001</v>
      </c>
      <c r="AN146" s="113"/>
      <c r="AO146" s="113"/>
      <c r="AP146" s="49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</row>
    <row r="147" spans="1:108" x14ac:dyDescent="0.2">
      <c r="A147" s="54"/>
      <c r="B147" s="55"/>
      <c r="C147" s="55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:108" x14ac:dyDescent="0.2">
      <c r="A148" s="108"/>
      <c r="B148" s="57"/>
      <c r="C148" s="57"/>
      <c r="F148" s="38"/>
      <c r="G148" s="38"/>
      <c r="H148" s="38"/>
      <c r="I148" s="2"/>
      <c r="AA148" s="3"/>
    </row>
    <row r="149" spans="1:108" ht="18" customHeight="1" x14ac:dyDescent="0.2">
      <c r="A149" s="109"/>
      <c r="B149" s="40" t="s">
        <v>8</v>
      </c>
      <c r="C149" s="6">
        <f>SUM(C4,C16,C28,C40,C52,C64,C76,C88,C100,C112,C124,C136)</f>
        <v>1666.12</v>
      </c>
      <c r="D149" s="40" t="s">
        <v>48</v>
      </c>
      <c r="E149" s="40" t="s">
        <v>49</v>
      </c>
      <c r="F149" s="38"/>
      <c r="G149" s="38"/>
      <c r="H149" s="38"/>
      <c r="I149" s="2"/>
      <c r="AA149" s="3"/>
    </row>
    <row r="150" spans="1:108" ht="18" customHeight="1" x14ac:dyDescent="0.2">
      <c r="A150" s="109"/>
      <c r="B150" s="40" t="s">
        <v>9</v>
      </c>
      <c r="C150" s="6">
        <f>SUM(C5,C17,C29,C41,C53,C65,C77,C89,C101,C113,C125,C137,C138,C126,C114,C102,C90,C78,C66,C54,C42,C30,C18,C6)</f>
        <v>1367.99</v>
      </c>
      <c r="D150" s="7">
        <f>C149-C150</f>
        <v>298.12999999999988</v>
      </c>
      <c r="E150" s="8">
        <f>D150/12</f>
        <v>24.844166666666656</v>
      </c>
      <c r="F150" s="38"/>
      <c r="G150" s="38"/>
      <c r="H150" s="38"/>
      <c r="I150" s="2"/>
      <c r="K150" s="3"/>
      <c r="AA150" s="3"/>
    </row>
    <row r="151" spans="1:108" x14ac:dyDescent="0.2">
      <c r="A151" s="109"/>
      <c r="B151" s="57"/>
      <c r="C151" s="57"/>
      <c r="F151" s="38"/>
      <c r="G151" s="38"/>
      <c r="H151" s="38"/>
      <c r="I151" s="2"/>
      <c r="AA151" s="3"/>
    </row>
    <row r="152" spans="1:108" ht="18" customHeight="1" x14ac:dyDescent="0.2">
      <c r="A152" s="109"/>
      <c r="B152" s="86" t="s">
        <v>10</v>
      </c>
      <c r="C152" s="7">
        <f>SUM(C6,C18,C30,C42,C54,C66,C78,C90,C102,C114,C126,C138)</f>
        <v>250</v>
      </c>
      <c r="F152" s="38"/>
      <c r="G152" s="38"/>
      <c r="H152" s="38"/>
      <c r="I152" s="2"/>
      <c r="AA152" s="3"/>
    </row>
    <row r="153" spans="1:108" ht="18" customHeight="1" x14ac:dyDescent="0.2">
      <c r="A153" s="109"/>
      <c r="B153" s="87"/>
      <c r="C153" s="57"/>
      <c r="F153" s="38"/>
      <c r="G153" s="38"/>
      <c r="H153" s="38"/>
      <c r="I153" s="2"/>
      <c r="AA153" s="3"/>
    </row>
    <row r="154" spans="1:108" x14ac:dyDescent="0.2">
      <c r="A154" s="109"/>
      <c r="B154" s="87"/>
      <c r="C154" s="57"/>
      <c r="F154" s="38"/>
      <c r="G154" s="38"/>
      <c r="H154" s="38"/>
      <c r="I154" s="58"/>
      <c r="J154" s="3"/>
    </row>
    <row r="155" spans="1:108" x14ac:dyDescent="0.2">
      <c r="A155" s="109"/>
      <c r="B155" s="57"/>
      <c r="C155" s="5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5"/>
      <c r="R155" s="5"/>
    </row>
  </sheetData>
  <mergeCells count="24">
    <mergeCell ref="AN135:AO146"/>
    <mergeCell ref="AK87:AO98"/>
    <mergeCell ref="D87:E98"/>
    <mergeCell ref="AM99:AO110"/>
    <mergeCell ref="D99:H110"/>
    <mergeCell ref="AI111:AO122"/>
    <mergeCell ref="AK123:AO134"/>
    <mergeCell ref="D123:F134"/>
    <mergeCell ref="B1:C1"/>
    <mergeCell ref="A148:A155"/>
    <mergeCell ref="AI3:AO14"/>
    <mergeCell ref="D15:F26"/>
    <mergeCell ref="AI15:AO26"/>
    <mergeCell ref="D27:F38"/>
    <mergeCell ref="AL27:AO38"/>
    <mergeCell ref="D39:I50"/>
    <mergeCell ref="AN39:AO50"/>
    <mergeCell ref="D135:H146"/>
    <mergeCell ref="AJ51:AO62"/>
    <mergeCell ref="D51:D62"/>
    <mergeCell ref="D63:G74"/>
    <mergeCell ref="AL63:AO74"/>
    <mergeCell ref="AO75:AO86"/>
    <mergeCell ref="D75:I86"/>
  </mergeCells>
  <conditionalFormatting sqref="AP26:DD26 AP14:DD14 G26:J26 AR50:DD50 AP74:DD74 AP86:DD86 AP110:DD110 AP146:DD146 J14:AH14 G38:AI38 J62:AH62 H98:AH98 J122:AH122 J134:AH134 AP62:DD62 AP122:DD122 AP38:DD38 AP98:DD98 AP134:DD134">
    <cfRule type="cellIs" dxfId="37" priority="46" operator="lessThan">
      <formula>0</formula>
    </cfRule>
  </conditionalFormatting>
  <conditionalFormatting sqref="F98:G98">
    <cfRule type="cellIs" dxfId="36" priority="45" operator="lessThan">
      <formula>0</formula>
    </cfRule>
  </conditionalFormatting>
  <conditionalFormatting sqref="H74:AG74">
    <cfRule type="cellIs" dxfId="35" priority="44" operator="lessThan">
      <formula>0</formula>
    </cfRule>
  </conditionalFormatting>
  <conditionalFormatting sqref="J86:AJ86">
    <cfRule type="cellIs" dxfId="34" priority="43" operator="lessThan">
      <formula>0</formula>
    </cfRule>
  </conditionalFormatting>
  <conditionalFormatting sqref="K26:AF26">
    <cfRule type="cellIs" dxfId="33" priority="42" operator="lessThan">
      <formula>0</formula>
    </cfRule>
  </conditionalFormatting>
  <conditionalFormatting sqref="J50:AI50">
    <cfRule type="cellIs" dxfId="32" priority="41" operator="lessThan">
      <formula>0</formula>
    </cfRule>
  </conditionalFormatting>
  <conditionalFormatting sqref="I110:AH110">
    <cfRule type="cellIs" dxfId="31" priority="40" operator="lessThan">
      <formula>0</formula>
    </cfRule>
  </conditionalFormatting>
  <conditionalFormatting sqref="I146:AI146">
    <cfRule type="cellIs" dxfId="30" priority="39" operator="lessThan">
      <formula>0</formula>
    </cfRule>
  </conditionalFormatting>
  <conditionalFormatting sqref="AJ50:AK50">
    <cfRule type="cellIs" dxfId="29" priority="38" operator="lessThan">
      <formula>0</formula>
    </cfRule>
  </conditionalFormatting>
  <conditionalFormatting sqref="AH74:AI74">
    <cfRule type="cellIs" dxfId="28" priority="37" operator="lessThan">
      <formula>0</formula>
    </cfRule>
  </conditionalFormatting>
  <conditionalFormatting sqref="AK86:AL86">
    <cfRule type="cellIs" dxfId="27" priority="36" operator="lessThan">
      <formula>0</formula>
    </cfRule>
  </conditionalFormatting>
  <conditionalFormatting sqref="AI110:AJ110">
    <cfRule type="cellIs" dxfId="26" priority="35" operator="lessThan">
      <formula>0</formula>
    </cfRule>
  </conditionalFormatting>
  <conditionalFormatting sqref="G134:I134">
    <cfRule type="cellIs" dxfId="25" priority="33" operator="lessThan">
      <formula>0</formula>
    </cfRule>
  </conditionalFormatting>
  <conditionalFormatting sqref="AJ146:AK146">
    <cfRule type="cellIs" dxfId="24" priority="32" operator="lessThan">
      <formula>0</formula>
    </cfRule>
  </conditionalFormatting>
  <conditionalFormatting sqref="D150:E150">
    <cfRule type="cellIs" dxfId="23" priority="31" operator="greaterThan">
      <formula>0</formula>
    </cfRule>
  </conditionalFormatting>
  <conditionalFormatting sqref="D150:E150">
    <cfRule type="cellIs" dxfId="22" priority="30" operator="lessThan">
      <formula>0</formula>
    </cfRule>
  </conditionalFormatting>
  <conditionalFormatting sqref="AG26">
    <cfRule type="cellIs" dxfId="21" priority="28" operator="lessThan">
      <formula>0</formula>
    </cfRule>
  </conditionalFormatting>
  <conditionalFormatting sqref="AJ38">
    <cfRule type="cellIs" dxfId="20" priority="27" operator="lessThan">
      <formula>0</formula>
    </cfRule>
  </conditionalFormatting>
  <conditionalFormatting sqref="AL50">
    <cfRule type="cellIs" dxfId="19" priority="26" operator="lessThan">
      <formula>0</formula>
    </cfRule>
  </conditionalFormatting>
  <conditionalFormatting sqref="E62:I62">
    <cfRule type="cellIs" dxfId="18" priority="25" operator="lessThan">
      <formula>0</formula>
    </cfRule>
  </conditionalFormatting>
  <conditionalFormatting sqref="AJ74">
    <cfRule type="cellIs" dxfId="17" priority="24" operator="lessThan">
      <formula>0</formula>
    </cfRule>
  </conditionalFormatting>
  <conditionalFormatting sqref="AM86">
    <cfRule type="cellIs" dxfId="16" priority="23" operator="lessThan">
      <formula>0</formula>
    </cfRule>
  </conditionalFormatting>
  <conditionalFormatting sqref="AI98">
    <cfRule type="cellIs" dxfId="15" priority="22" operator="lessThan">
      <formula>0</formula>
    </cfRule>
  </conditionalFormatting>
  <conditionalFormatting sqref="AK110">
    <cfRule type="cellIs" dxfId="14" priority="21" operator="lessThan">
      <formula>0</formula>
    </cfRule>
  </conditionalFormatting>
  <conditionalFormatting sqref="AI134">
    <cfRule type="cellIs" dxfId="13" priority="19" operator="lessThan">
      <formula>0</formula>
    </cfRule>
  </conditionalFormatting>
  <conditionalFormatting sqref="AL146">
    <cfRule type="cellIs" dxfId="12" priority="18" operator="lessThan">
      <formula>0</formula>
    </cfRule>
  </conditionalFormatting>
  <conditionalFormatting sqref="D14:I14">
    <cfRule type="cellIs" dxfId="11" priority="12" operator="lessThan">
      <formula>0</formula>
    </cfRule>
  </conditionalFormatting>
  <conditionalFormatting sqref="AH26">
    <cfRule type="cellIs" dxfId="10" priority="11" operator="lessThan">
      <formula>0</formula>
    </cfRule>
  </conditionalFormatting>
  <conditionalFormatting sqref="AK38">
    <cfRule type="cellIs" dxfId="9" priority="10" operator="lessThan">
      <formula>0</formula>
    </cfRule>
  </conditionalFormatting>
  <conditionalFormatting sqref="AM50">
    <cfRule type="cellIs" dxfId="8" priority="9" operator="lessThan">
      <formula>0</formula>
    </cfRule>
  </conditionalFormatting>
  <conditionalFormatting sqref="AI62">
    <cfRule type="cellIs" dxfId="7" priority="8" operator="lessThan">
      <formula>0</formula>
    </cfRule>
  </conditionalFormatting>
  <conditionalFormatting sqref="AK74">
    <cfRule type="cellIs" dxfId="6" priority="7" operator="lessThan">
      <formula>0</formula>
    </cfRule>
  </conditionalFormatting>
  <conditionalFormatting sqref="AN86">
    <cfRule type="cellIs" dxfId="5" priority="6" operator="lessThan">
      <formula>0</formula>
    </cfRule>
  </conditionalFormatting>
  <conditionalFormatting sqref="AJ98">
    <cfRule type="cellIs" dxfId="4" priority="5" operator="lessThan">
      <formula>0</formula>
    </cfRule>
  </conditionalFormatting>
  <conditionalFormatting sqref="AL110">
    <cfRule type="cellIs" dxfId="3" priority="4" operator="lessThan">
      <formula>0</formula>
    </cfRule>
  </conditionalFormatting>
  <conditionalFormatting sqref="D122:I122">
    <cfRule type="cellIs" dxfId="2" priority="3" operator="lessThan">
      <formula>0</formula>
    </cfRule>
  </conditionalFormatting>
  <conditionalFormatting sqref="AJ134">
    <cfRule type="cellIs" dxfId="1" priority="2" operator="lessThan">
      <formula>0</formula>
    </cfRule>
  </conditionalFormatting>
  <conditionalFormatting sqref="AM146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8" fitToWidth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INSTRUÇÕES</vt:lpstr>
      <vt:lpstr>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Ventura, Marco</dc:creator>
  <cp:keywords/>
  <dc:description/>
  <cp:lastModifiedBy>Ventura, Marco</cp:lastModifiedBy>
  <cp:revision/>
  <dcterms:created xsi:type="dcterms:W3CDTF">2016-05-20T14:31:33Z</dcterms:created>
  <dcterms:modified xsi:type="dcterms:W3CDTF">2017-11-15T09:22:00Z</dcterms:modified>
  <cp:category/>
  <cp:contentStatus/>
</cp:coreProperties>
</file>